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65" documentId="120_S{2AC9BD13-BADA-5192-A53E-5A8FF88502F6}" xr6:coauthVersionLast="47" xr6:coauthVersionMax="47" xr10:uidLastSave="{B9EE29C7-1CBE-466A-97FB-85DCFD7ECFB4}"/>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<sst xmlns="http://schemas.openxmlformats.org/spreadsheetml/2006/main" count="180287" uniqueCount="39129">
  <si>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</si>
  <si>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</si>
  <si>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</si>
  <si>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</si>
  <si>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</si>
  <si>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</si>
  <si>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</si>
  <si>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</si>
  <si>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</si>
  <si>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</si>
  <si>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</si>
  <si>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</si>
  <si>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</si>
  <si>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</si>
  <si>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</si>
  <si>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</si>
  <si>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</si>
  <si>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</si>
  <si>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</si>
  <si>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</si>
  <si>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</si>
  <si>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</si>
  <si>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</si>
  <si>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</si>
  <si>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</si>
  <si>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</si>
  <si>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</si>
  <si>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</si>
  <si>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</si>
  <si>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</si>
  <si>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</si>
  <si>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</si>
  <si>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</si>
  <si>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</si>
  <si>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</si>
  <si>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</si>
  <si>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</si>
  <si>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</si>
  <si>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</si>
  <si>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</si>
  <si>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</si>
  <si>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</si>
  <si>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</si>
  <si>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</si>
  <si>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</si>
  <si>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</si>
  <si>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</si>
  <si>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</si>
  <si>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</si>
  <si>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</si>
  <si>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</si>
  <si>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</si>
  <si>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</si>
  <si>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</si>
  <si>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</si>
  <si>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</si>
  <si>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</si>
  <si>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</si>
  <si>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</si>
  <si>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</si>
  <si>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</si>
  <si>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</si>
  <si>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</si>
  <si>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</si>
  <si>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</si>
  <si>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</si>
  <si>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</si>
  <si>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</si>
  <si>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</si>
  <si>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</si>
  <si>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</si>
  <si>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</si>
  <si>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</si>
  <si>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</si>
  <si>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</si>
  <si>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</si>
  <si>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</si>
  <si>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</si>
  <si>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</si>
  <si>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</si>
  <si>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</si>
  <si>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</si>
  <si>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</si>
  <si>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</si>
  <si>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</si>
  <si>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</si>
  <si>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</si>
  <si>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</si>
  <si>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</si>
  <si>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</si>
  <si>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</si>
  <si>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</si>
  <si>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</si>
  <si>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</si>
  <si>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</si>
  <si>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</si>
  <si>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</si>
  <si>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</si>
  <si>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</si>
  <si>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</si>
  <si>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</si>
  <si>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</si>
  <si>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</si>
  <si>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</si>
  <si>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</si>
  <si>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</si>
  <si>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</si>
  <si>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</si>
  <si>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</si>
  <si>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</si>
  <si>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</si>
  <si>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</si>
  <si>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</si>
  <si>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</si>
  <si>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</si>
  <si>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</si>
  <si>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</si>
  <si>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</si>
  <si>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</si>
  <si>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</si>
  <si>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</si>
  <si>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</si>
  <si>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</si>
  <si>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</si>
  <si>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</si>
  <si>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</si>
  <si>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</si>
  <si>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</si>
  <si>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</si>
  <si>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</si>
  <si>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</si>
  <si>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</si>
  <si>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</si>
  <si>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</si>
  <si>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</si>
  <si>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</si>
  <si>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</si>
  <si>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</si>
  <si>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</si>
  <si>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</si>
  <si>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</si>
  <si>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</si>
  <si>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</si>
  <si>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</si>
  <si>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</si>
  <si>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</si>
  <si>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</si>
  <si>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</si>
  <si>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</si>
  <si>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</si>
  <si>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</si>
  <si>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</si>
  <si>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</si>
  <si>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</si>
  <si>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</si>
  <si>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</si>
  <si>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</si>
  <si>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</si>
  <si>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</si>
  <si>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</si>
  <si>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</si>
  <si>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</si>
  <si>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</si>
  <si>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</si>
  <si>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</si>
  <si>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</si>
  <si>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</si>
  <si>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</si>
  <si>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</si>
  <si>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</si>
  <si>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</si>
  <si>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</si>
  <si>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</si>
  <si>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</si>
  <si>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</si>
  <si>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</si>
  <si>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</si>
  <si>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</si>
  <si>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</si>
  <si>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</si>
  <si>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</si>
  <si>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</si>
  <si>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</si>
  <si>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</si>
  <si>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</si>
  <si>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</si>
  <si>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</si>
  <si>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</si>
  <si>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</si>
  <si>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</si>
  <si>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</si>
  <si>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</si>
  <si>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</si>
  <si>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</si>
  <si>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</si>
  <si>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</si>
  <si>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</si>
  <si>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</si>
  <si>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</si>
  <si>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</si>
  <si>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</si>
  <si>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</si>
  <si>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</si>
  <si>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</si>
  <si>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</si>
  <si>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</si>
  <si>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</si>
  <si>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</si>
  <si>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</si>
  <si>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</si>
  <si>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</si>
  <si>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</si>
  <si>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</si>
  <si>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</si>
  <si>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</si>
  <si>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</si>
  <si>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</si>
  <si>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</si>
  <si>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</si>
  <si>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</si>
  <si>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</si>
  <si>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</si>
  <si>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</si>
  <si>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</si>
  <si>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</si>
  <si>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</si>
  <si>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</si>
  <si>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</si>
  <si>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</si>
  <si>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</si>
  <si>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</si>
  <si>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</si>
  <si>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</si>
  <si>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</si>
  <si>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</si>
  <si>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</si>
  <si>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</si>
  <si>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</si>
  <si>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</si>
  <si>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</si>
  <si>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</si>
  <si>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</si>
  <si>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</si>
  <si>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</si>
  <si>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</si>
  <si>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</si>
  <si>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</si>
  <si>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</si>
  <si>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</si>
  <si>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</si>
  <si>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</si>
  <si>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</si>
  <si>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</si>
  <si>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</si>
  <si>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</si>
  <si>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</si>
  <si>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</si>
  <si>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</si>
  <si>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</si>
  <si>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</si>
  <si>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</si>
  <si>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</si>
  <si>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</si>
  <si>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</si>
  <si>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</si>
  <si>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</si>
  <si>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</si>
  <si>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</si>
  <si>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</si>
  <si>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</si>
  <si>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</si>
  <si>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</si>
  <si>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</si>
  <si>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</si>
  <si>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</si>
  <si>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</si>
  <si>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</si>
  <si>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</si>
  <si>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</si>
  <si>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</si>
  <si>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</si>
  <si>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</si>
  <si>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</si>
  <si>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</si>
  <si>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</si>
  <si>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</si>
  <si>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</si>
  <si>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</si>
  <si>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</si>
  <si>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</si>
  <si>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</si>
  <si>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</si>
  <si>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</si>
  <si>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</si>
  <si>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</si>
  <si>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</si>
  <si>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</si>
  <si>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</si>
  <si>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</si>
  <si>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</si>
  <si>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</si>
  <si>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</si>
  <si>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</si>
  <si>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</si>
  <si>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</si>
  <si>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</si>
  <si>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</si>
  <si>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</si>
  <si>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</si>
  <si>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</si>
  <si>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</si>
  <si>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</si>
  <si>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</si>
  <si>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</si>
  <si>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</si>
  <si>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</si>
  <si>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</si>
  <si>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</si>
  <si>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</si>
  <si>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</si>
  <si>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</si>
  <si>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</si>
  <si>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</si>
  <si>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</si>
  <si>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</si>
  <si>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</si>
  <si>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</si>
  <si>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</si>
  <si>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</si>
  <si>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</si>
  <si>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</si>
  <si>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</si>
  <si>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</si>
  <si>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</si>
  <si>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</si>
  <si>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</si>
  <si>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</si>
  <si>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</si>
  <si>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</si>
  <si>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</si>
  <si>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</si>
  <si>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</si>
  <si>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</si>
  <si>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</si>
  <si>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</si>
  <si>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</si>
  <si>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</si>
  <si>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</si>
  <si>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</si>
  <si>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</si>
  <si>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</si>
  <si>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</si>
  <si>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</si>
  <si>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</si>
  <si>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</si>
  <si>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</si>
  <si>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</si>
  <si>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</si>
  <si>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</si>
  <si>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</si>
  <si>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</si>
  <si>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</si>
  <si>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</si>
  <si>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</si>
  <si>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</si>
  <si>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</si>
  <si>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</si>
  <si>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</si>
  <si>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</si>
  <si>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</si>
  <si>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</si>
  <si>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</si>
  <si>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</si>
  <si>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</si>
  <si>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</si>
  <si>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</si>
  <si>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</si>
  <si>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</si>
  <si>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</si>
  <si>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</si>
  <si>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</si>
  <si>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</si>
  <si>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</si>
  <si>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</si>
  <si>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</si>
  <si>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</si>
  <si>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</si>
  <si>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</si>
  <si>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</si>
  <si>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</si>
  <si>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</si>
  <si>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</si>
  <si>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</si>
  <si>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</si>
  <si>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</si>
  <si>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</si>
  <si>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</si>
  <si>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</si>
  <si>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</si>
  <si>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</si>
  <si>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</si>
  <si>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</si>
  <si>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</si>
  <si>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</si>
  <si>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</si>
  <si>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</si>
  <si>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</si>
  <si>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</si>
  <si>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</si>
  <si>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</si>
  <si>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</si>
  <si>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</si>
  <si>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</si>
  <si>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</si>
  <si>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</si>
  <si>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</si>
  <si>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</si>
  <si>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</si>
  <si>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</si>
  <si>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</si>
  <si>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</si>
  <si>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</si>
  <si>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</si>
  <si>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</si>
  <si>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</si>
  <si>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</si>
  <si>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</si>
  <si>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</si>
  <si>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</si>
  <si>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</si>
  <si>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</si>
  <si>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</si>
  <si>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</si>
  <si>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</si>
  <si>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</si>
  <si>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</si>
  <si>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</si>
  <si>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</si>
  <si>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</si>
  <si>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</si>
  <si>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</si>
  <si>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</si>
  <si>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</si>
  <si>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</si>
  <si>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</si>
  <si>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</si>
  <si>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</si>
  <si>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</si>
  <si>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</si>
  <si>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</si>
  <si>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</si>
  <si>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</si>
  <si>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</si>
  <si>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</si>
  <si>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</si>
  <si>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</si>
  <si>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</si>
  <si>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</si>
  <si>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</si>
  <si>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</si>
  <si>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</si>
  <si>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</si>
  <si>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</si>
  <si>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</si>
  <si>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</si>
  <si>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</si>
  <si>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</si>
  <si>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</si>
  <si>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</si>
  <si>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</si>
  <si>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</si>
  <si>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</si>
  <si>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</si>
  <si>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</si>
  <si>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</si>
  <si>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</si>
  <si>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</si>
  <si>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</si>
  <si>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</si>
  <si>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</si>
  <si>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</si>
  <si>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</si>
  <si>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</si>
  <si>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</si>
  <si>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</si>
  <si>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</si>
  <si>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</si>
  <si>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</si>
  <si>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</si>
  <si>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</si>
  <si>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</si>
  <si>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</si>
  <si>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</si>
  <si>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</si>
  <si>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</si>
  <si>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</si>
  <si>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</si>
  <si>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</si>
  <si>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</si>
  <si>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</si>
  <si>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</si>
  <si>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</si>
  <si>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</si>
  <si>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</si>
  <si>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</si>
  <si>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</si>
  <si>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</si>
  <si>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</si>
  <si>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</si>
  <si>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</si>
  <si>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</si>
  <si>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</si>
  <si>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</si>
  <si>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</si>
  <si>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</si>
  <si>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</si>
  <si>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</si>
  <si>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</si>
  <si>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</si>
  <si>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</si>
  <si>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</si>
  <si>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</si>
  <si>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</si>
  <si>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</si>
  <si>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</si>
  <si>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</si>
  <si>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</si>
  <si>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</si>
  <si>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</si>
  <si>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</si>
  <si>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</si>
  <si>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</si>
  <si>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</si>
  <si>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</si>
  <si>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</si>
  <si>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</si>
  <si>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</si>
  <si>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</si>
  <si>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</si>
  <si>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</si>
  <si>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</si>
  <si>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</si>
  <si>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</si>
  <si>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</si>
  <si>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</si>
  <si>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</si>
  <si>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</si>
  <si>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</si>
  <si>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</si>
  <si>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</si>
  <si>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</si>
  <si>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</si>
  <si>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</si>
  <si>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</si>
  <si>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</si>
  <si>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</si>
  <si>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</si>
  <si>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</si>
  <si>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</si>
  <si>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</si>
  <si>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</si>
  <si>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</si>
  <si>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</si>
  <si>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</si>
  <si>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</si>
  <si>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</si>
  <si>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</si>
  <si>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</si>
  <si>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</si>
  <si>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</si>
  <si>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</si>
  <si>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</si>
  <si>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</si>
  <si>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</si>
  <si>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</si>
  <si>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</si>
  <si>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</si>
  <si>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</si>
  <si>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</si>
  <si>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</si>
  <si>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</si>
  <si>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</si>
  <si>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</si>
  <si>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</si>
  <si>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</si>
  <si>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</si>
  <si>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</si>
  <si>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</si>
  <si>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</si>
  <si>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</si>
  <si>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</si>
  <si>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</si>
  <si>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</si>
  <si>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</si>
  <si>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</si>
  <si>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</si>
  <si>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</si>
  <si>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</si>
  <si>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</si>
  <si>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</si>
  <si>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</si>
  <si>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</si>
  <si>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</si>
  <si>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</si>
  <si>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</si>
  <si>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</si>
  <si>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</si>
  <si>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</si>
  <si>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</si>
  <si>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</si>
  <si>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</si>
  <si>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</si>
  <si>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</si>
  <si>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</si>
  <si>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</si>
  <si>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</si>
  <si>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</si>
  <si>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</si>
  <si>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</si>
  <si>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</si>
  <si>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</si>
  <si>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</si>
  <si>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</si>
  <si>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</si>
  <si>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</si>
  <si>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</si>
  <si>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</si>
  <si>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</si>
  <si>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</si>
  <si>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</si>
  <si>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</si>
  <si>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</si>
  <si>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</si>
  <si>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</si>
  <si>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</si>
  <si>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</si>
  <si>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</si>
  <si>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</si>
  <si>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</si>
  <si>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</si>
  <si>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</si>
  <si>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</si>
  <si>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</si>
  <si>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</si>
  <si>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</si>
  <si>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</si>
  <si>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</si>
  <si>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</si>
  <si>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</si>
  <si>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</si>
  <si>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</si>
  <si>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</si>
  <si>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</si>
  <si>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</si>
  <si>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</si>
  <si>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</si>
  <si>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</si>
  <si>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</si>
  <si>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</si>
  <si>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</si>
  <si>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</si>
  <si>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</si>
  <si>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</si>
  <si>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</si>
  <si>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</si>
  <si>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</si>
  <si>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</si>
  <si>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</si>
  <si>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</si>
  <si>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</si>
  <si>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</si>
  <si>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</si>
  <si>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</si>
  <si>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</si>
  <si>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</si>
  <si>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</si>
  <si>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</si>
  <si>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</si>
  <si>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</si>
  <si>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</si>
  <si>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</si>
  <si>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</si>
  <si>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</si>
  <si>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</si>
  <si>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</si>
  <si>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</si>
  <si>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</si>
  <si>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</si>
  <si>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</si>
  <si>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</si>
  <si>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</si>
  <si>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</si>
  <si>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</si>
  <si>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</si>
  <si>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</si>
  <si>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</si>
  <si>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</si>
  <si>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</si>
  <si>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</si>
  <si>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</si>
  <si>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</si>
  <si>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</si>
  <si>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</si>
  <si>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</si>
  <si>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</si>
  <si>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</si>
  <si>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</si>
  <si>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</si>
  <si>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</si>
  <si>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</si>
  <si>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</si>
  <si>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</si>
  <si>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</si>
  <si>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</si>
  <si>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</si>
  <si>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</si>
  <si>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</si>
  <si>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</si>
  <si>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</si>
  <si>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</si>
  <si>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</si>
  <si>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</si>
  <si>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</si>
  <si>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</si>
  <si>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</si>
  <si>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</si>
  <si>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</si>
  <si>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</si>
  <si>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</si>
  <si>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</si>
  <si>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</si>
  <si>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</si>
  <si>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</si>
  <si>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</si>
  <si>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</si>
  <si>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</si>
  <si>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</si>
  <si>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</si>
  <si>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</si>
  <si>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</si>
  <si>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</si>
  <si>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</si>
  <si>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</si>
  <si>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</si>
  <si>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</si>
  <si>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</si>
  <si>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</si>
  <si>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</si>
  <si>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</si>
  <si>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</si>
  <si>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</si>
  <si>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</si>
  <si>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</si>
  <si>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</si>
  <si>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</si>
  <si>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</si>
  <si>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</si>
  <si>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</si>
  <si>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</si>
  <si>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</si>
  <si>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</si>
  <si>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</si>
  <si>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</si>
  <si>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</si>
  <si>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</si>
  <si>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</si>
  <si>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</si>
  <si>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</si>
  <si>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</si>
  <si>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</si>
  <si>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</si>
  <si>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</si>
  <si>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</si>
  <si>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</si>
  <si>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</si>
  <si>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</si>
  <si>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</si>
  <si>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</si>
  <si>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</si>
  <si>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</si>
  <si>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</si>
  <si>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</si>
  <si>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</si>
  <si>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</si>
  <si>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</si>
  <si>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</si>
  <si>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</si>
  <si>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</si>
  <si>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</si>
  <si>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</si>
  <si>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</si>
  <si>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</si>
  <si>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</si>
  <si>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</si>
  <si>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</si>
  <si>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</si>
  <si>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</si>
  <si>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</si>
  <si>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</si>
  <si>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</si>
  <si>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</si>
  <si>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</si>
  <si>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</si>
  <si>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</si>
  <si>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</si>
  <si>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</si>
  <si>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</si>
  <si>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</si>
  <si>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</si>
  <si>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</si>
  <si>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</si>
  <si>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</si>
  <si>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</si>
  <si>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</si>
  <si>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</si>
  <si>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</si>
  <si>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</si>
  <si>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</si>
  <si>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</si>
  <si>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</si>
  <si>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</si>
  <si>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</si>
  <si>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</si>
  <si>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</si>
  <si>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</si>
  <si>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</si>
  <si>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</si>
  <si>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</si>
  <si>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</si>
  <si>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</si>
  <si>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</si>
  <si>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</si>
  <si>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</si>
  <si>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</si>
  <si>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</si>
  <si>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</si>
  <si>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</si>
  <si>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</si>
  <si>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</si>
  <si>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</si>
  <si>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</si>
  <si>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</si>
  <si>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</si>
  <si>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</si>
  <si>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</si>
  <si>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</si>
  <si>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</si>
  <si>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</si>
  <si>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</si>
  <si>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</si>
  <si>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</si>
  <si>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</si>
  <si>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</si>
  <si>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</si>
  <si>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</si>
  <si>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</si>
  <si>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</si>
  <si>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</si>
  <si>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</si>
  <si>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</si>
  <si>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</si>
  <si>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</si>
  <si>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</si>
  <si>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</si>
  <si>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</si>
  <si>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</si>
  <si>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</si>
  <si>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</si>
  <si>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</si>
  <si>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</si>
  <si>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</si>
  <si>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</si>
  <si>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</si>
  <si>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</si>
  <si>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</si>
  <si>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</si>
  <si>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</si>
  <si>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</si>
  <si>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</si>
  <si>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</si>
  <si>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</si>
  <si>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</si>
  <si>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</si>
  <si>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</si>
  <si>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</si>
  <si>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</si>
  <si>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</si>
  <si>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</si>
  <si>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</si>
  <si>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</si>
  <si>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</si>
  <si>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</si>
  <si>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</si>
  <si>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</si>
  <si>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</si>
  <si>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</si>
  <si>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</si>
  <si>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</si>
  <si>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</si>
  <si>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</si>
  <si>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</si>
  <si>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</si>
  <si>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</si>
  <si>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</si>
  <si>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</si>
  <si>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</si>
  <si>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</si>
  <si>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</si>
  <si>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</si>
  <si>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</si>
  <si>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</si>
  <si>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</si>
  <si>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</si>
  <si>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</si>
  <si>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</si>
  <si>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</si>
  <si>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</si>
  <si>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</si>
  <si>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</si>
  <si>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</si>
  <si>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</si>
  <si>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</si>
  <si>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</si>
  <si>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</si>
  <si>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</si>
  <si>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</si>
  <si>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</si>
  <si>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</si>
  <si>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</si>
  <si>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</si>
  <si>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</si>
  <si>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</si>
  <si>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</si>
  <si>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</si>
  <si>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</si>
  <si>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</si>
  <si>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</si>
  <si>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</si>
  <si>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</si>
  <si>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</si>
  <si>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</si>
  <si>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</si>
  <si>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</si>
  <si>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</si>
  <si>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</si>
  <si>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</si>
  <si>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</si>
  <si>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</si>
  <si>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</si>
  <si>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</si>
  <si>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</si>
  <si>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</si>
  <si>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</si>
  <si>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</si>
  <si>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</si>
  <si>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</si>
  <si>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</si>
  <si>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</si>
  <si>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</si>
  <si>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</si>
  <si>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</si>
  <si>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</si>
  <si>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</si>
  <si>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</si>
  <si>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</si>
  <si>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</si>
  <si>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</si>
  <si>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</si>
  <si>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</si>
  <si>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</si>
  <si>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</si>
  <si>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</si>
  <si>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</si>
  <si>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</si>
  <si>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</si>
  <si>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</si>
  <si>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</si>
  <si>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</si>
  <si>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</si>
  <si>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</si>
  <si>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</si>
  <si>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</si>
  <si>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</si>
  <si>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</si>
  <si>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</si>
  <si>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</si>
  <si>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</si>
  <si>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</si>
  <si>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</si>
  <si>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</si>
  <si>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</si>
  <si>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</si>
  <si>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</si>
  <si>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</si>
  <si>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</si>
  <si>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</si>
  <si>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</si>
  <si>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</si>
  <si>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</si>
  <si>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</si>
  <si>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</si>
  <si>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</si>
  <si>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</si>
  <si>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</si>
  <si>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</si>
  <si>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</si>
  <si>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</si>
  <si>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</si>
  <si>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</si>
  <si>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</si>
  <si>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</si>
  <si>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</si>
  <si>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</si>
  <si>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</si>
  <si>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</si>
  <si>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</si>
  <si>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</si>
  <si>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</si>
  <si>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</si>
  <si>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</si>
  <si>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</si>
  <si>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</si>
  <si>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</si>
  <si>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</si>
  <si>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</si>
  <si>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</si>
  <si>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</si>
  <si>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</si>
  <si>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</si>
  <si>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</si>
  <si>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</si>
  <si>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</si>
  <si>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</si>
  <si>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</si>
  <si>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</si>
  <si>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</si>
  <si>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</si>
  <si>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</si>
  <si>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</si>
  <si>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</si>
  <si>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</si>
  <si>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</si>
  <si>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</si>
  <si>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</si>
  <si>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</si>
  <si>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</si>
  <si>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</si>
  <si>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</si>
  <si>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</si>
  <si>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</si>
  <si>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</si>
  <si>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</si>
  <si>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</si>
  <si>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</si>
  <si>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</si>
  <si>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</si>
  <si>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</si>
  <si>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</si>
  <si>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</si>
  <si>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</si>
  <si>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</si>
  <si>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</si>
  <si>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</si>
  <si>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</si>
  <si>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</si>
  <si>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</si>
  <si>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</si>
  <si>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</si>
  <si>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</si>
  <si>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</si>
  <si>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</si>
  <si>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</si>
  <si>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</si>
  <si>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</si>
  <si>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</si>
  <si>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</si>
  <si>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</si>
  <si>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</si>
  <si>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</si>
  <si>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</si>
  <si>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</si>
  <si>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</si>
  <si>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</si>
  <si>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</si>
  <si>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</si>
  <si>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</si>
  <si>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</si>
  <si>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</si>
  <si>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</si>
  <si>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</si>
  <si>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</si>
  <si>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</si>
  <si>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</si>
  <si>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</si>
  <si>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</si>
  <si>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</si>
  <si>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</si>
  <si>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</si>
  <si>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</si>
  <si>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</si>
  <si>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</si>
  <si>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</si>
  <si>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</si>
  <si>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</si>
  <si>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</si>
  <si>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</si>
  <si>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</si>
  <si>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</si>
  <si>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</si>
  <si>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</si>
  <si>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</si>
  <si>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</si>
  <si>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</si>
  <si>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</si>
  <si>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</si>
  <si>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</si>
  <si>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</si>
  <si>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</si>
  <si>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</si>
  <si>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</si>
  <si>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</si>
  <si>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</si>
  <si>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</si>
  <si>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</si>
  <si>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</si>
  <si>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</si>
  <si>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</si>
  <si>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</si>
  <si>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</si>
  <si>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</si>
  <si>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</si>
  <si>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</si>
  <si>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</si>
  <si>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</si>
  <si>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</si>
  <si>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</si>
  <si>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</si>
  <si>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</si>
  <si>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</si>
  <si>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</si>
  <si>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</si>
  <si>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</si>
  <si>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</si>
  <si>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</si>
  <si>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</si>
  <si>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</si>
  <si>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</si>
  <si>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</si>
  <si>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</si>
  <si>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</si>
  <si>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</si>
  <si>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</si>
  <si>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</si>
  <si>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</si>
  <si>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</si>
  <si>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</si>
  <si>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</si>
  <si>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</si>
  <si>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</si>
  <si>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</si>
  <si>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</si>
  <si>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</si>
  <si>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</si>
  <si>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</si>
  <si>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</si>
  <si>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</si>
  <si>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</si>
  <si>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</si>
  <si>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</si>
  <si>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</si>
  <si>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</si>
  <si>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</si>
  <si>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</si>
  <si>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</si>
  <si>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</si>
  <si>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</si>
  <si>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</si>
  <si>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</si>
  <si>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</si>
  <si>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</si>
  <si>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</si>
  <si>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</si>
  <si>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</si>
  <si>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</si>
  <si>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</si>
  <si>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</si>
  <si>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</si>
  <si>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</si>
  <si>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</si>
  <si>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</si>
  <si>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</si>
  <si>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</si>
  <si>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</si>
  <si>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</si>
  <si>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</si>
  <si>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</si>
  <si>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</si>
  <si>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</si>
  <si>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</si>
  <si>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</si>
  <si>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</si>
  <si>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</si>
  <si>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</si>
  <si>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</si>
  <si>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</si>
  <si>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</si>
  <si>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</si>
  <si>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</si>
  <si>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</si>
  <si>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</si>
  <si>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</si>
  <si>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</si>
  <si>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</si>
  <si>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</si>
  <si>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</si>
  <si>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</si>
  <si>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</si>
  <si>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</si>
  <si>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</si>
  <si>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</si>
  <si>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</si>
  <si>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</si>
  <si>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</si>
  <si>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</si>
  <si>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</si>
  <si>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</si>
  <si>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</si>
  <si>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</si>
  <si>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</si>
  <si>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</si>
  <si>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</si>
  <si>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</si>
  <si>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</si>
  <si>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</si>
  <si>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</si>
  <si>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</si>
  <si>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</si>
  <si>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</si>
  <si>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</si>
  <si>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</si>
  <si>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</si>
  <si>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</si>
  <si>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</si>
  <si>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</si>
  <si>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</si>
  <si>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</si>
  <si>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</si>
  <si>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</si>
  <si>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</si>
  <si>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</si>
  <si>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</si>
  <si>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</si>
  <si>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</si>
  <si>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</si>
  <si>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</si>
  <si>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</si>
  <si>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</si>
  <si>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</si>
  <si>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</si>
  <si>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</si>
  <si>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</si>
  <si>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</si>
  <si>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</si>
  <si>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</si>
  <si>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</si>
  <si>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</si>
  <si>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</si>
  <si>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</si>
  <si>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</si>
  <si>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</si>
  <si>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</si>
  <si>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</si>
  <si>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</si>
  <si>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</si>
  <si>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</si>
  <si>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</si>
  <si>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</si>
  <si>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</si>
  <si>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</si>
  <si>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</si>
  <si>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</si>
  <si>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</si>
  <si>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</si>
  <si>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</si>
  <si>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</si>
  <si>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</si>
  <si>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</si>
  <si>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</si>
  <si>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</si>
  <si>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</si>
  <si>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</si>
  <si>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</si>
  <si>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</si>
  <si>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</si>
  <si>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</si>
  <si>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</si>
  <si>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</si>
  <si>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</si>
  <si>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</si>
  <si>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</si>
  <si>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</si>
  <si>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</si>
  <si>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</si>
  <si>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</si>
  <si>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</si>
  <si>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</si>
  <si>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</si>
  <si>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</si>
  <si>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</si>
  <si>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</si>
  <si>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</si>
  <si>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</si>
  <si>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</si>
  <si>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</si>
  <si>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</si>
  <si>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</si>
  <si>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</si>
  <si>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</si>
  <si>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</si>
  <si>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</si>
  <si>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</si>
  <si>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</si>
  <si>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</si>
  <si>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</si>
  <si>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</si>
  <si>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</si>
  <si>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</si>
  <si>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</si>
  <si>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</si>
  <si>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</si>
  <si>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</si>
  <si>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</si>
  <si>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</si>
  <si>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</si>
  <si>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</si>
  <si>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</si>
  <si>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</si>
  <si>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</si>
  <si>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</si>
  <si>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</si>
  <si>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</si>
  <si>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</si>
  <si>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</si>
  <si>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</si>
  <si>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</si>
  <si>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</si>
  <si>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</si>
  <si>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</si>
  <si>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</si>
  <si>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</si>
  <si>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</si>
  <si>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</si>
  <si>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</si>
  <si>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</si>
  <si>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</si>
  <si>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</si>
  <si>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</si>
  <si>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</si>
  <si>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</si>
  <si>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</si>
  <si>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</si>
  <si>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</si>
  <si>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</si>
  <si>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</si>
  <si>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</si>
  <si>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</si>
  <si>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</si>
  <si>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</si>
  <si>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</si>
  <si>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</si>
  <si>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</si>
  <si>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</si>
  <si>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</si>
  <si>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</si>
  <si>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</si>
  <si>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</si>
  <si>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</si>
  <si>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</si>
  <si>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</si>
  <si>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</si>
  <si>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</si>
  <si>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</si>
  <si>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</si>
  <si>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</si>
  <si>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</si>
  <si>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</si>
  <si>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</si>
  <si>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</si>
  <si>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</si>
  <si>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</si>
  <si>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</si>
  <si>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</si>
  <si>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</si>
  <si>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</si>
  <si>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</si>
  <si>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</si>
  <si>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</si>
  <si>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</si>
  <si>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</si>
  <si>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</si>
  <si>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</si>
  <si>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</si>
  <si>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</si>
  <si>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</si>
  <si>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</si>
  <si>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</si>
  <si>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</si>
  <si>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</si>
  <si>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</si>
  <si>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</si>
  <si>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</si>
  <si>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</si>
  <si>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</si>
  <si>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</si>
  <si>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</si>
  <si>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</si>
  <si>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</si>
  <si>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</si>
  <si>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</si>
  <si>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</si>
  <si>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</si>
  <si>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</si>
  <si>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</si>
  <si>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</si>
  <si>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</si>
  <si>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</si>
  <si>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</si>
  <si>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</si>
  <si>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</si>
  <si>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</si>
  <si>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</si>
  <si>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</si>
  <si>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</si>
  <si>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</si>
  <si>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</si>
  <si>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</si>
  <si>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</si>
  <si>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</si>
  <si>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</si>
  <si>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</si>
  <si>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</si>
  <si>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</si>
  <si>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</si>
  <si>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</si>
  <si>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</si>
  <si>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</si>
  <si>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</si>
  <si>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</si>
  <si>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</si>
  <si>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</si>
  <si>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</si>
  <si>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</si>
  <si>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</si>
  <si>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</si>
  <si>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</si>
  <si>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</si>
  <si>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</si>
  <si>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</si>
  <si>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</si>
  <si>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</si>
  <si>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</si>
  <si>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</si>
  <si>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</si>
  <si>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</si>
  <si>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</si>
  <si>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</si>
  <si>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</si>
  <si>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</si>
  <si>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</si>
  <si>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</si>
  <si>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</si>
  <si>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</si>
  <si>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</si>
  <si>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</si>
  <si>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</si>
  <si>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</si>
  <si>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</si>
  <si>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</si>
  <si>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</si>
  <si>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</si>
  <si>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</si>
  <si>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</si>
  <si>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</si>
  <si>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</si>
  <si>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</si>
  <si>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</si>
  <si>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</si>
  <si>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</si>
  <si>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</si>
  <si>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</si>
  <si>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</si>
  <si>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</si>
  <si>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</si>
  <si>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</si>
  <si>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</si>
  <si>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</si>
  <si>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</si>
  <si>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</si>
  <si>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</si>
  <si>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</si>
  <si>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</si>
  <si>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</si>
  <si>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</si>
  <si>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</si>
  <si>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</si>
  <si>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</si>
  <si>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</si>
  <si>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</si>
  <si>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</si>
  <si>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</si>
  <si>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</si>
  <si>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</si>
  <si>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</si>
  <si>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</si>
  <si>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</si>
  <si>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</si>
  <si>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</si>
  <si>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</si>
  <si>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</si>
  <si>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</si>
  <si>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</si>
  <si>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</si>
  <si>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</si>
  <si>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</si>
  <si>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</si>
  <si>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</si>
  <si>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</si>
  <si>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</si>
  <si>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</si>
  <si>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</si>
  <si>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</si>
  <si>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</si>
  <si>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</si>
  <si>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</si>
  <si>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</si>
  <si>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</si>
  <si>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</si>
  <si>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</si>
  <si>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</si>
  <si>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</si>
  <si>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</si>
  <si>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</si>
  <si>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</si>
  <si>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</si>
  <si>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</si>
  <si>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</si>
  <si>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</si>
  <si>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</si>
  <si>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</si>
  <si>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</si>
  <si>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</si>
  <si>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</si>
  <si>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</si>
  <si>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</si>
  <si>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</si>
  <si>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</si>
  <si>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</si>
  <si>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</si>
  <si>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</si>
  <si>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</si>
  <si>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</si>
  <si>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</si>
  <si>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</si>
  <si>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</si>
  <si>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</si>
  <si>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</si>
  <si>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</si>
  <si>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</si>
  <si>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</si>
  <si>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</si>
  <si>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</si>
  <si>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</si>
  <si>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</si>
  <si>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</si>
  <si>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</si>
  <si>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</si>
  <si>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</si>
  <si>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</si>
  <si>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</si>
  <si>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</si>
  <si>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</si>
  <si>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</si>
  <si>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</si>
  <si>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</si>
  <si>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</si>
  <si>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</si>
  <si>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</si>
  <si>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</si>
  <si>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</si>
  <si>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</si>
  <si>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</si>
  <si>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</si>
  <si>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</si>
  <si>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</si>
  <si>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</si>
  <si>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</si>
  <si>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</si>
  <si>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</si>
  <si>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</si>
  <si>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</si>
  <si>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</si>
  <si>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</si>
  <si>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</si>
  <si>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</si>
  <si>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</si>
  <si>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</si>
  <si>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</si>
  <si>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</si>
  <si>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</si>
  <si>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</si>
  <si>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</si>
  <si>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</si>
  <si>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</si>
  <si>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</si>
  <si>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</si>
  <si>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</si>
  <si>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</si>
  <si>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</si>
  <si>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</si>
  <si>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</si>
  <si>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</si>
  <si>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</si>
  <si>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</si>
  <si>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</si>
  <si>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</si>
  <si>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</si>
  <si>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</si>
  <si>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</si>
  <si>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</si>
  <si>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</si>
  <si>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</si>
  <si>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</si>
  <si>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</si>
  <si>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</si>
  <si>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</si>
  <si>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</si>
  <si>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</si>
  <si>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</si>
  <si>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</si>
  <si>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</si>
  <si>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</si>
  <si>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</si>
  <si>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</si>
  <si>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</si>
  <si>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</si>
  <si>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</si>
  <si>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</si>
  <si>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</si>
  <si>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</si>
  <si>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</si>
  <si>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</si>
  <si>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</si>
  <si>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</si>
  <si>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</si>
  <si>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</si>
  <si>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</si>
  <si>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</si>
  <si>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</si>
  <si>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</si>
  <si>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</si>
  <si>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</si>
  <si>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</si>
  <si>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</si>
  <si>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</si>
  <si>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</si>
  <si>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</si>
  <si>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</si>
  <si>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</si>
  <si>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</si>
  <si>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</si>
  <si>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</si>
  <si>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</si>
  <si>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</si>
  <si>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</si>
  <si>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</si>
  <si>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</si>
  <si>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</si>
  <si>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</si>
  <si>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</si>
  <si>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</si>
  <si>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</si>
  <si>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</si>
  <si>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</si>
  <si>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</si>
  <si>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</si>
  <si>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</si>
  <si>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</si>
  <si>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</si>
  <si>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</si>
  <si>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</si>
  <si>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</si>
  <si>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</si>
  <si>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</si>
  <si>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</si>
  <si>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</si>
  <si>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</si>
  <si>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</si>
  <si>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</si>
  <si>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</si>
  <si>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</si>
  <si>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</si>
  <si>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</si>
  <si>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</si>
  <si>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</si>
  <si>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</si>
  <si>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</si>
  <si>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</si>
  <si>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</si>
  <si>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</si>
  <si>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</si>
  <si>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</si>
  <si>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</si>
  <si>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</si>
  <si>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</si>
  <si>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</si>
  <si>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</si>
  <si>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</si>
  <si>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</si>
  <si>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</si>
  <si>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</si>
  <si>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</si>
  <si>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</si>
  <si>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</si>
  <si>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</si>
  <si>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</si>
  <si>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</si>
  <si>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</si>
  <si>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</si>
  <si>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</si>
  <si>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</si>
  <si>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</si>
  <si>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</si>
  <si>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</si>
  <si>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</si>
  <si>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</si>
  <si>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</si>
  <si>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</si>
  <si>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</si>
  <si>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</si>
  <si>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</si>
  <si>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</si>
  <si>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</si>
  <si>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</si>
  <si>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</si>
  <si>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</si>
  <si>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</si>
  <si>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</si>
  <si>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</si>
  <si>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</si>
  <si>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</si>
  <si>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</si>
  <si>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</si>
  <si>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</si>
  <si>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</si>
  <si>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</si>
  <si>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</si>
  <si>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</si>
  <si>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</si>
  <si>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</si>
  <si>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</si>
  <si>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</si>
  <si>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</si>
  <si>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</si>
  <si>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</si>
  <si>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</si>
  <si>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</si>
  <si>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</si>
  <si>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</si>
  <si>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</si>
  <si>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</si>
  <si>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</si>
  <si>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</si>
  <si>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</si>
  <si>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</si>
  <si>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</si>
  <si>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</si>
  <si>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</si>
  <si>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</si>
  <si>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</si>
  <si>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</si>
  <si>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</si>
  <si>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</si>
  <si>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</si>
  <si>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</si>
  <si>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</si>
  <si>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</si>
  <si>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</si>
  <si>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</si>
  <si>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</si>
  <si>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</si>
  <si>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</si>
  <si>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</si>
  <si>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</si>
  <si>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</si>
  <si>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</si>
  <si>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</si>
  <si>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</si>
  <si>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</si>
  <si>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</si>
  <si>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</si>
  <si>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</si>
  <si>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</si>
  <si>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</si>
  <si>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</si>
  <si>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</si>
  <si>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</si>
  <si>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</si>
  <si>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</si>
  <si>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</si>
  <si>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</si>
  <si>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</si>
  <si>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</si>
  <si>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</si>
  <si>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</si>
  <si>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</si>
  <si>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</si>
  <si>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</si>
  <si>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</si>
  <si>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</si>
  <si>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</si>
  <si>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</si>
  <si>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</si>
  <si>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</si>
  <si>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</si>
  <si>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</si>
  <si>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</si>
  <si>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</si>
  <si>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</si>
  <si>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</si>
  <si>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</si>
  <si>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</si>
  <si>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</si>
  <si>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</si>
  <si>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</si>
  <si>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</si>
  <si>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</si>
  <si>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</si>
  <si>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</si>
  <si>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</si>
  <si>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</si>
  <si>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</si>
  <si>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</si>
  <si>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</si>
  <si>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</si>
  <si>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</si>
  <si>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</si>
  <si>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</si>
  <si>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</si>
  <si>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</si>
  <si>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</si>
  <si>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</si>
  <si>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</si>
  <si>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</si>
  <si>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</si>
  <si>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</si>
  <si>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</si>
  <si>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</si>
  <si>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</si>
  <si>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</si>
  <si>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</si>
  <si>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</si>
  <si>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</si>
  <si>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</si>
  <si>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</si>
  <si>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</si>
  <si>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</si>
  <si>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</si>
  <si>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</si>
  <si>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</si>
  <si>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</si>
  <si>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</si>
  <si>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</si>
  <si>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</si>
  <si>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</si>
  <si>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</si>
  <si>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</si>
  <si>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</si>
  <si>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</si>
  <si>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</si>
  <si>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</si>
  <si>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</si>
  <si>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</si>
  <si>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</si>
  <si>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</si>
  <si>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</si>
  <si>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</si>
  <si>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</si>
  <si>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</si>
  <si>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</si>
  <si>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</si>
  <si>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</si>
  <si>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</si>
  <si>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</si>
  <si>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</si>
  <si>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</si>
  <si>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</si>
  <si>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</si>
  <si>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</si>
  <si>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</si>
  <si>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</si>
  <si>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</si>
  <si>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</si>
  <si>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</si>
  <si>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</si>
  <si>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</si>
  <si>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</si>
  <si>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</si>
  <si>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</si>
  <si>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</si>
  <si>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</si>
  <si>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</si>
  <si>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</si>
  <si>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</si>
  <si>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</si>
  <si>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</si>
  <si>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</si>
  <si>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</si>
  <si>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</si>
  <si>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</si>
  <si>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</si>
  <si>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</si>
  <si>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</si>
  <si>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</si>
  <si>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</si>
  <si>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</si>
  <si>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</si>
  <si>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</si>
  <si>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</si>
  <si>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</si>
  <si>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</si>
  <si>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</si>
  <si>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</si>
  <si>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</si>
  <si>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</si>
  <si>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</si>
  <si>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</si>
  <si>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</si>
  <si>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</si>
  <si>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</si>
  <si>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</si>
  <si>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</si>
  <si>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</si>
  <si>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</si>
  <si>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</si>
  <si>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</si>
  <si>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</si>
  <si>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</si>
  <si>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</si>
  <si>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</si>
  <si>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</si>
  <si>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</si>
  <si>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</si>
  <si>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</si>
  <si>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</si>
  <si>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</si>
  <si>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</si>
  <si>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</si>
  <si>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</si>
  <si>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</si>
  <si>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</si>
  <si>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</si>
  <si>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</si>
  <si>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</si>
  <si>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</si>
  <si>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</si>
  <si>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</si>
  <si>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</si>
  <si>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</si>
  <si>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</si>
  <si>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</si>
  <si>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</si>
  <si>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</si>
  <si>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</si>
  <si>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</si>
  <si>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</si>
  <si>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</si>
  <si>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</si>
  <si>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</si>
  <si>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</si>
  <si>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</si>
  <si>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</si>
  <si>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</si>
  <si>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</si>
  <si>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</si>
  <si>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</si>
  <si>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</si>
  <si>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</si>
  <si>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</si>
  <si>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</si>
  <si>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</si>
  <si>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</si>
  <si>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</si>
  <si>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</si>
  <si>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</si>
  <si>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</si>
  <si>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</si>
  <si>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</si>
  <si>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</si>
  <si>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</si>
  <si>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</si>
  <si>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</si>
  <si>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</si>
  <si>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</si>
  <si>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</si>
  <si>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</si>
  <si>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</si>
  <si>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</si>
  <si>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</si>
  <si>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</si>
  <si>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</si>
  <si>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</si>
  <si>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</si>
  <si>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</si>
  <si>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</si>
  <si>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</si>
  <si>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</si>
  <si>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</si>
  <si>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</si>
  <si>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</si>
  <si>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</si>
  <si>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</si>
  <si>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</si>
  <si>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</si>
  <si>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</si>
  <si>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</si>
  <si>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</si>
  <si>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</si>
  <si>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</si>
  <si>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</si>
  <si>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</si>
  <si>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</si>
  <si>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</si>
  <si>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</si>
  <si>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</si>
  <si>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</si>
  <si>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</si>
  <si>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</si>
  <si>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</si>
  <si>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</si>
  <si>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</si>
  <si>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</si>
  <si>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</si>
  <si>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</si>
  <si>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</si>
  <si>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</si>
  <si>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</si>
  <si>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</si>
  <si>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</si>
  <si>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</si>
  <si>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</si>
  <si>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</si>
  <si>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</si>
  <si>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</si>
  <si>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</si>
  <si>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</si>
  <si>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</si>
  <si>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</si>
  <si>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</si>
  <si>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</si>
  <si>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</si>
  <si>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</si>
  <si>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</si>
  <si>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</si>
  <si>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</si>
  <si>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</si>
  <si>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</si>
  <si>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</si>
  <si>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</si>
  <si>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</si>
  <si>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</si>
  <si>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</si>
  <si>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</si>
  <si>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</si>
  <si>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</si>
  <si>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</si>
  <si>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</si>
  <si>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</si>
  <si>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</si>
  <si>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</si>
  <si>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</si>
  <si>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</si>
  <si>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</si>
  <si>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</si>
  <si>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</si>
  <si>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</si>
  <si>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</si>
  <si>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</si>
  <si>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</si>
  <si>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</si>
  <si>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</si>
  <si>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</si>
  <si>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</si>
  <si>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</si>
  <si>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</si>
  <si>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</si>
  <si>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</si>
  <si>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</si>
  <si>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</si>
  <si>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</si>
  <si>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</si>
  <si>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</si>
  <si>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</si>
  <si>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</si>
  <si>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</si>
  <si>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</si>
  <si>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</si>
  <si>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</si>
  <si>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</si>
  <si>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</si>
  <si>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</si>
  <si>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</si>
  <si>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</si>
  <si>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</si>
  <si>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</si>
  <si>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</si>
  <si>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</si>
  <si>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</si>
  <si>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</si>
  <si>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</si>
  <si>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</si>
  <si>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</si>
  <si>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</si>
  <si>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</si>
  <si>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</si>
  <si>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</si>
  <si>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</si>
  <si>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</si>
  <si>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</si>
  <si>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</si>
  <si>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</si>
  <si>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</si>
  <si>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</si>
  <si>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</si>
  <si>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</si>
  <si>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</si>
  <si>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</si>
  <si>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</si>
  <si>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</si>
  <si>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</si>
  <si>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</si>
  <si>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</si>
  <si>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</si>
  <si>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</si>
  <si>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</si>
  <si>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</si>
  <si>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</si>
  <si>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</si>
  <si>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</si>
  <si>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</si>
  <si>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</si>
  <si>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</si>
  <si>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</si>
  <si>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</si>
  <si>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</si>
  <si>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</si>
  <si>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</si>
  <si>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</si>
  <si>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</si>
  <si>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</si>
  <si>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</si>
  <si>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</si>
  <si>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</si>
  <si>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</si>
  <si>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</si>
  <si>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</si>
  <si>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</si>
  <si>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</si>
  <si>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</si>
  <si>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</si>
  <si>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</si>
  <si>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</si>
  <si>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</si>
  <si>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</si>
  <si>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</si>
  <si>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</si>
  <si>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</si>
  <si>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</si>
  <si>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</si>
  <si>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</si>
  <si>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</si>
  <si>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</si>
  <si>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</si>
  <si>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</si>
  <si>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</si>
  <si>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</si>
  <si>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</si>
  <si>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</si>
  <si>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</si>
  <si>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</si>
  <si>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</si>
  <si>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</si>
  <si>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</si>
  <si>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</si>
  <si>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</si>
  <si>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</si>
  <si>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</si>
  <si>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</si>
  <si>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</si>
  <si>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</si>
  <si>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</si>
  <si>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</si>
  <si>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</si>
  <si>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</si>
  <si>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</si>
  <si>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</si>
  <si>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</si>
  <si>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</si>
  <si>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</si>
  <si>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</si>
  <si>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</si>
  <si>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</si>
  <si>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</si>
  <si>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</si>
  <si>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</si>
  <si>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</si>
  <si>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</si>
  <si>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</si>
  <si>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</si>
  <si>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</si>
  <si>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</si>
  <si>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</si>
  <si>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</si>
  <si>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</si>
  <si>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</si>
  <si>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</si>
  <si>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</si>
  <si>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</si>
  <si>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</si>
  <si>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</si>
  <si>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</si>
  <si>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</si>
  <si>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</si>
  <si>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</si>
  <si>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</si>
  <si>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</si>
  <si>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</si>
  <si>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</si>
  <si>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</si>
  <si>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</si>
  <si>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</si>
  <si>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</si>
  <si>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</si>
  <si>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</si>
  <si>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</si>
  <si>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</si>
  <si>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</si>
  <si>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</si>
  <si>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</si>
  <si>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</si>
  <si>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</si>
  <si>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</si>
  <si>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</si>
  <si>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</si>
  <si>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</si>
  <si>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</si>
  <si>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</si>
  <si>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</si>
  <si>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</si>
  <si>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</si>
  <si>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</si>
  <si>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</si>
  <si>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</si>
  <si>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</si>
  <si>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</si>
  <si>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</si>
  <si>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</si>
  <si>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</si>
  <si>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</si>
  <si>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</si>
  <si>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</si>
  <si>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</si>
  <si>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</si>
  <si>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</si>
  <si>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</si>
  <si>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</si>
  <si>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</si>
  <si>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</si>
  <si>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</si>
  <si>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</si>
  <si>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</si>
  <si>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</si>
  <si>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</si>
  <si>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</si>
  <si>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</si>
  <si>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</si>
  <si>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</si>
  <si>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</si>
  <si>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</si>
  <si>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</si>
  <si>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</si>
  <si>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</si>
  <si>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</si>
  <si>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</si>
  <si>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</si>
  <si>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</si>
  <si>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</si>
  <si>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</si>
  <si>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</si>
  <si>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</si>
  <si>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</si>
  <si>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</si>
  <si>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</si>
  <si>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</si>
  <si>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</si>
  <si>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</si>
  <si>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</si>
  <si>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</si>
  <si>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</si>
  <si>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</si>
  <si>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</si>
  <si>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</si>
  <si>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</si>
  <si>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</si>
  <si>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</si>
  <si>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</si>
  <si>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</si>
  <si>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</si>
  <si>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</si>
  <si>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</si>
  <si>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</si>
  <si>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</si>
  <si>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</si>
  <si>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</si>
  <si>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</si>
  <si>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</si>
  <si>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</si>
  <si>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</si>
  <si>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</si>
  <si>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</si>
  <si>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</si>
  <si>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</si>
  <si>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</si>
  <si>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</si>
  <si>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</si>
  <si>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</si>
  <si>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</si>
  <si>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</si>
  <si>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</si>
  <si>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</si>
  <si>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</si>
  <si>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</si>
  <si>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</si>
  <si>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</si>
  <si>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</si>
  <si>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</si>
  <si>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</si>
  <si>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</si>
  <si>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</si>
  <si>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</si>
  <si>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</si>
  <si>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</si>
  <si>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</si>
  <si>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</si>
  <si>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</si>
  <si>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</si>
  <si>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</si>
  <si>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</si>
  <si>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</si>
  <si>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</si>
  <si>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</si>
  <si>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</si>
  <si>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</si>
  <si>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</si>
  <si>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</si>
  <si>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</si>
  <si>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</si>
  <si>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</si>
  <si>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</si>
  <si>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</si>
  <si>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</si>
  <si>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</si>
  <si>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</si>
  <si>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</si>
  <si>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</si>
  <si>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</si>
  <si>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</si>
  <si>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</si>
  <si>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</si>
  <si>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</si>
  <si>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</si>
  <si>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</si>
  <si>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</si>
  <si>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</si>
  <si>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</si>
  <si>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</si>
  <si>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</si>
  <si>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</si>
  <si>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</si>
  <si>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</si>
  <si>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</si>
  <si>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</si>
  <si>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</si>
  <si>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</si>
  <si>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</si>
  <si>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</si>
  <si>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</si>
  <si>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</si>
  <si>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</si>
  <si>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</si>
  <si>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</si>
  <si>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</si>
  <si>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</si>
  <si>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</si>
  <si>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</si>
  <si>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</si>
  <si>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</si>
  <si>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</si>
  <si>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</si>
  <si>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</si>
  <si>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</si>
  <si>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</si>
  <si>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</si>
  <si>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</si>
  <si>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</si>
  <si>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</si>
  <si>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</si>
  <si>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</si>
  <si>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</si>
  <si>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</si>
  <si>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</si>
  <si>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</si>
  <si>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</si>
  <si>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</si>
  <si>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</si>
  <si>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</si>
  <si>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</si>
  <si>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</si>
  <si>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</si>
  <si>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</si>
  <si>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</si>
  <si>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</si>
  <si>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</si>
  <si>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</si>
  <si>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</si>
  <si>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</si>
  <si>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</si>
  <si>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</si>
  <si>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</si>
  <si>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</si>
  <si>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</si>
  <si>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</si>
  <si>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</si>
  <si>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</si>
  <si>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</si>
  <si>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</si>
  <si>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</si>
  <si>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</si>
  <si>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</si>
  <si>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</si>
  <si>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</si>
  <si>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</si>
  <si>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</si>
  <si>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</si>
  <si>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</si>
  <si>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</si>
  <si>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</si>
  <si>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</si>
  <si>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</si>
  <si>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</si>
  <si>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</si>
  <si>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</si>
  <si>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</si>
  <si>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</si>
  <si>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</si>
  <si>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</si>
  <si>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</si>
  <si>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</si>
  <si>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</si>
  <si>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</si>
  <si>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</si>
  <si>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</si>
  <si>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</si>
  <si>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</si>
  <si>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</si>
  <si>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</si>
  <si>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</si>
  <si>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</si>
  <si>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</si>
  <si>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</si>
  <si>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</si>
  <si>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</si>
  <si>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</si>
  <si>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</si>
  <si>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</si>
  <si>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</si>
  <si>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</si>
  <si>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</si>
  <si>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</si>
  <si>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</si>
  <si>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</si>
  <si>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</si>
  <si>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</si>
  <si>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</si>
  <si>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</si>
  <si>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</si>
  <si>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</si>
  <si>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</si>
  <si>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</si>
  <si>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</si>
  <si>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</si>
  <si>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</si>
  <si>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</si>
  <si>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</si>
  <si>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</si>
  <si>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</si>
  <si>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</si>
  <si>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</si>
  <si>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</si>
  <si>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</si>
  <si>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</si>
  <si>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</si>
  <si>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</si>
  <si>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</si>
  <si>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</si>
  <si>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</si>
  <si>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</si>
  <si>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</si>
  <si>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</si>
  <si>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</si>
  <si>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</si>
  <si>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</si>
  <si>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</si>
  <si>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</si>
  <si>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</si>
  <si>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</si>
  <si>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</si>
  <si>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</si>
  <si>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</si>
  <si>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</si>
  <si>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</si>
  <si>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</si>
  <si>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</si>
  <si>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</si>
  <si>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</si>
  <si>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</si>
  <si>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</si>
  <si>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</si>
  <si>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</si>
  <si>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</si>
  <si>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</si>
  <si>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</si>
  <si>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</si>
  <si>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</si>
  <si>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</si>
  <si>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</si>
  <si>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</si>
  <si>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</si>
  <si>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</si>
  <si>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</si>
  <si>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</si>
  <si>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</si>
  <si>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</si>
  <si>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</si>
  <si>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</si>
  <si>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</si>
  <si>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</si>
  <si>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</si>
  <si>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</si>
  <si>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</si>
  <si>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</si>
  <si>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</si>
  <si>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</si>
  <si>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</si>
  <si>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</si>
  <si>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</si>
  <si>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</si>
  <si>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</si>
  <si>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</si>
  <si>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</si>
  <si>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</si>
  <si>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</si>
  <si>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</si>
  <si>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</si>
  <si>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</si>
  <si>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</si>
  <si>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</si>
  <si>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</si>
  <si>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</si>
  <si>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</si>
  <si>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</si>
  <si>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</si>
  <si>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</si>
  <si>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</si>
  <si>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</si>
  <si>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</si>
  <si>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</si>
  <si>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</si>
  <si>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</si>
  <si>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</si>
  <si>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</si>
  <si>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</si>
  <si>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</si>
  <si>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</si>
  <si>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</si>
  <si>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</si>
  <si>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</si>
  <si>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</si>
  <si>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</si>
  <si>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</si>
  <si>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</si>
  <si>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</si>
  <si>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</si>
  <si>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</si>
  <si>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</si>
  <si>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</si>
  <si>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</si>
  <si>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</si>
  <si>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</si>
  <si>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</si>
  <si>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</si>
  <si>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</si>
  <si>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</si>
  <si>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</si>
  <si>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</si>
  <si>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</si>
  <si>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</si>
  <si>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</si>
  <si>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</si>
  <si>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</si>
  <si>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</si>
  <si>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</si>
  <si>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</si>
  <si>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</si>
  <si>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</si>
  <si>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</si>
  <si>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</si>
  <si>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</si>
  <si>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</si>
  <si>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</si>
  <si>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</si>
  <si>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</si>
  <si>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</si>
  <si>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</si>
  <si>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</si>
  <si>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</si>
  <si>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</si>
  <si>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</si>
  <si>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</si>
  <si>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</si>
  <si>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</si>
  <si>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</si>
  <si>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</si>
  <si>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</si>
  <si>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</si>
  <si>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</si>
  <si>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</si>
  <si>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</si>
  <si>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</si>
  <si>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</si>
  <si>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</si>
  <si>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</si>
  <si>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</si>
  <si>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</si>
  <si>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</si>
  <si>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</si>
  <si>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</si>
  <si>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</si>
  <si>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</si>
  <si>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</si>
  <si>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</si>
  <si>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</si>
  <si>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</si>
  <si>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</si>
  <si>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</si>
  <si>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</si>
  <si>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</si>
  <si>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</si>
  <si>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</si>
  <si>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</si>
  <si>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</si>
  <si>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</si>
  <si>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</si>
  <si>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</si>
  <si>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</si>
  <si>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</si>
  <si>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</si>
  <si>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</si>
  <si>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</si>
  <si>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</si>
  <si>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</si>
  <si>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</si>
  <si>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</si>
  <si>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</si>
  <si>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</si>
  <si>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</si>
  <si>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</si>
  <si>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</si>
  <si>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</si>
  <si>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</si>
  <si>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</si>
  <si>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</si>
  <si>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</si>
  <si>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</si>
  <si>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</si>
  <si>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</si>
  <si>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</si>
  <si>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</si>
  <si>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</si>
  <si>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</si>
  <si>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</si>
  <si>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</si>
  <si>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</si>
  <si>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</si>
  <si>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</si>
  <si>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</si>
  <si>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</si>
  <si>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</si>
  <si>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</si>
  <si>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</si>
  <si>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</si>
  <si>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</si>
  <si>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</si>
  <si>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</si>
  <si>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</si>
  <si>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</si>
  <si>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</si>
  <si>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</si>
  <si>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</si>
  <si>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</si>
  <si>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</si>
  <si>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</si>
  <si>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</si>
  <si>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</si>
  <si>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</si>
  <si>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</si>
  <si>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</si>
  <si>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</si>
  <si>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</si>
  <si>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</si>
  <si>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</si>
  <si>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</si>
  <si>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</si>
  <si>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</si>
  <si>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</si>
  <si>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</si>
  <si>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</si>
  <si>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</si>
  <si>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</si>
  <si>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</si>
  <si>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</si>
  <si>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</si>
  <si>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</si>
  <si>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</si>
  <si>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</si>
  <si>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</si>
  <si>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</si>
  <si>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</si>
  <si>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</si>
  <si>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</si>
  <si>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</si>
  <si>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</si>
  <si>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</si>
  <si>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</si>
  <si>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</si>
  <si>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</si>
  <si>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</si>
  <si>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</si>
  <si>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</si>
  <si>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</si>
  <si>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</si>
  <si>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</si>
  <si>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</si>
  <si>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</si>
  <si>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</si>
  <si>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</si>
  <si>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</si>
  <si>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</si>
  <si>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</si>
  <si>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</si>
  <si>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</si>
  <si>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</si>
  <si>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</si>
  <si>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</si>
  <si>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</si>
  <si>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</si>
  <si>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</si>
  <si>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</si>
  <si>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</si>
  <si>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</si>
  <si>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</si>
  <si>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</si>
  <si>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</si>
  <si>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</si>
  <si>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</si>
  <si>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</si>
  <si>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</si>
  <si>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</si>
  <si>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</si>
  <si>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</si>
  <si>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</si>
  <si>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</si>
  <si>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</si>
  <si>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</si>
  <si>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</si>
  <si>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</si>
  <si>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</si>
  <si>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</si>
  <si>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</si>
  <si>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</si>
  <si>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</si>
  <si>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</si>
  <si>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</si>
  <si>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</si>
  <si>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</si>
  <si>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</si>
  <si>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</si>
  <si>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</si>
  <si>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</si>
  <si>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</si>
  <si>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</si>
  <si>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</si>
  <si>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</si>
  <si>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</si>
  <si>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</si>
  <si>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</si>
  <si>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</si>
  <si>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</si>
  <si>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</si>
  <si>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</si>
  <si>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</si>
  <si>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</si>
  <si>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</si>
  <si>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</si>
  <si>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</si>
  <si>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</si>
  <si>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</si>
  <si>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</si>
  <si>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</si>
  <si>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</si>
  <si>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</si>
  <si>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</si>
  <si>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</si>
  <si>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</si>
  <si>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</si>
  <si>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</si>
  <si>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</si>
  <si>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</si>
  <si>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</si>
  <si>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</si>
  <si>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</si>
  <si>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</si>
  <si>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</si>
  <si>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</si>
  <si>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</si>
  <si>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</si>
  <si>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</si>
  <si>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</si>
  <si>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</si>
  <si>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</si>
  <si>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</si>
  <si>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</si>
  <si>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</si>
  <si>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</si>
  <si>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</si>
  <si>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</si>
  <si>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</si>
  <si>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</si>
  <si>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</si>
  <si>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</si>
  <si>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</si>
  <si>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</si>
  <si>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</si>
  <si>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</si>
  <si>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</si>
  <si>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</si>
  <si>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</si>
  <si>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</si>
  <si>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</si>
  <si>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</si>
  <si>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</si>
  <si>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</si>
  <si>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</si>
  <si>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</si>
  <si>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</si>
  <si>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</si>
  <si>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</si>
  <si>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</si>
  <si>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</si>
  <si>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</si>
  <si>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</si>
  <si>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</si>
  <si>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</si>
  <si>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</si>
  <si>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</si>
  <si>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</si>
  <si>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</si>
  <si>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</si>
  <si>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</si>
  <si>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</si>
  <si>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</si>
  <si>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</si>
  <si>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</si>
  <si>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</si>
  <si>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</si>
  <si>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</si>
  <si>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</si>
  <si>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</si>
  <si>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</si>
  <si>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</si>
  <si>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</si>
  <si>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</si>
  <si>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</si>
  <si>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</si>
  <si>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</si>
  <si>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</si>
  <si>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</si>
  <si>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</si>
  <si>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</si>
  <si>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</si>
  <si>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</si>
  <si>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</si>
  <si>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</si>
  <si>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</si>
  <si>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</si>
  <si>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</si>
  <si>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</si>
  <si>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</si>
  <si>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</si>
  <si>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</si>
  <si>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</si>
  <si>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</si>
  <si>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</si>
  <si>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</si>
  <si>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</si>
  <si>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</si>
  <si>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</si>
  <si>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</si>
  <si>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</si>
  <si>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</si>
  <si>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</si>
  <si>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</si>
  <si>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</si>
  <si>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</si>
  <si>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</si>
  <si>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</si>
  <si>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</si>
  <si>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</si>
  <si>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</si>
  <si>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</si>
  <si>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</si>
  <si>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</si>
  <si>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</si>
  <si>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</si>
  <si>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</si>
  <si>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</si>
  <si>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</si>
  <si>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</si>
  <si>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</si>
  <si>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</si>
  <si>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</si>
  <si>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</si>
  <si>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</si>
  <si>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</si>
  <si>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</si>
  <si>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</si>
  <si>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</si>
  <si>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</si>
  <si>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</si>
  <si>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</si>
  <si>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</si>
  <si>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</si>
  <si>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</si>
  <si>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</si>
  <si>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</si>
  <si>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</si>
  <si>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</si>
  <si>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</si>
  <si>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</si>
  <si>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</si>
  <si>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</si>
  <si>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</si>
  <si>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</si>
  <si>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</si>
  <si>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</si>
  <si>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</si>
  <si>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</si>
  <si>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</si>
  <si>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</si>
  <si>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</si>
  <si>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</si>
  <si>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</si>
  <si>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</si>
  <si>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</si>
  <si>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</si>
  <si>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</si>
  <si>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</si>
  <si>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</si>
  <si>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</si>
  <si>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</si>
  <si>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</si>
  <si>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</si>
  <si>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</si>
  <si>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</si>
  <si>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</si>
  <si>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</si>
  <si>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</si>
  <si>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</si>
  <si>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</si>
  <si>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</si>
  <si>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</si>
  <si>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</si>
  <si>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</si>
  <si>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</si>
  <si>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</si>
  <si>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</si>
  <si>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</si>
  <si>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</si>
  <si>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</si>
  <si>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</si>
  <si>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</si>
  <si>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</si>
  <si>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</si>
  <si>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</si>
  <si>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</si>
  <si>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</si>
  <si>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</si>
  <si>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</si>
  <si>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</si>
  <si>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</si>
  <si>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</si>
  <si>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</si>
  <si>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</si>
  <si>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</si>
  <si>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</si>
  <si>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</si>
  <si>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</si>
  <si>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</si>
  <si>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</si>
  <si>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</si>
  <si>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</si>
  <si>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</si>
  <si>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</si>
  <si>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</si>
  <si>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</si>
  <si>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</si>
  <si>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</si>
  <si>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</si>
  <si>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</si>
  <si>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</si>
  <si>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</si>
  <si>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</si>
  <si>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</si>
  <si>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</si>
  <si>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</si>
  <si>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</si>
  <si>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</si>
  <si>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</si>
  <si>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</si>
  <si>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</si>
  <si>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</si>
  <si>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</si>
  <si>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</si>
  <si>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</si>
  <si>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</si>
  <si>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</si>
  <si>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</si>
  <si>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</si>
  <si>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</si>
  <si>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</si>
  <si>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</si>
  <si>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</si>
  <si>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</si>
  <si>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</si>
  <si>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</si>
  <si>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</si>
  <si>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</si>
  <si>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</si>
  <si>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</si>
  <si>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</si>
  <si>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</si>
  <si>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</si>
  <si>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</si>
  <si>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</si>
  <si>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</si>
  <si>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</si>
  <si>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</si>
  <si>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</si>
  <si>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</si>
  <si>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</si>
  <si>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</si>
  <si>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</si>
  <si>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</si>
  <si>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</si>
  <si>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</si>
  <si>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</si>
  <si>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</si>
  <si>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</si>
  <si>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</si>
  <si>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</si>
  <si>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</si>
  <si>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</si>
  <si>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</si>
  <si>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</si>
  <si>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</si>
  <si>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</si>
  <si>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</si>
  <si>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</si>
  <si>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</si>
  <si>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</si>
  <si>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</si>
  <si>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</si>
  <si>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</si>
  <si>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</si>
  <si>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</si>
  <si>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</si>
  <si>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</si>
  <si>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</si>
  <si>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</si>
  <si>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</si>
  <si>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</si>
  <si>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</si>
  <si>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</si>
  <si>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</si>
  <si>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</si>
  <si>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</si>
  <si>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</si>
  <si>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</si>
  <si>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</si>
  <si>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</si>
  <si>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</si>
  <si>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</si>
  <si>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</si>
  <si>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</si>
  <si>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</si>
  <si>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</si>
  <si>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</si>
  <si>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</si>
  <si>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</si>
  <si>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</si>
  <si>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</si>
  <si>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</si>
  <si>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</si>
  <si>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</si>
  <si>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</si>
  <si>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</si>
  <si>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</si>
  <si>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</si>
  <si>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</si>
  <si>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</si>
  <si>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</si>
  <si>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</si>
  <si>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</si>
  <si>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</si>
  <si>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</si>
  <si>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</si>
  <si>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</si>
  <si>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</si>
  <si>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</si>
  <si>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</si>
  <si>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</si>
  <si>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</si>
  <si>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</si>
  <si>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</si>
  <si>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</si>
  <si>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</si>
  <si>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</si>
  <si>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</si>
  <si>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</si>
  <si>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</si>
  <si>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</si>
  <si>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</si>
  <si>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</si>
  <si>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</si>
  <si>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</si>
  <si>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</si>
  <si>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</si>
  <si>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</si>
  <si>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</si>
  <si>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</si>
  <si>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</si>
  <si>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</si>
  <si>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</si>
  <si>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</si>
  <si>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</si>
  <si>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</si>
  <si>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</si>
  <si>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</si>
  <si>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</si>
  <si>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</si>
  <si>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</si>
  <si>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</si>
  <si>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</si>
  <si>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</si>
  <si>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</si>
  <si>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</si>
  <si>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</si>
  <si>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</si>
  <si>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</si>
  <si>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</si>
  <si>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</si>
  <si>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</si>
  <si>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</si>
  <si>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</si>
  <si>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</si>
  <si>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</si>
  <si>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</si>
  <si>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</si>
  <si>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</si>
  <si>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</si>
  <si>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</si>
  <si>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</si>
  <si>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</si>
  <si>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</si>
  <si>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</si>
  <si>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</si>
  <si>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</si>
  <si>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</si>
  <si>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</si>
  <si>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</si>
  <si>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</si>
  <si>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</si>
  <si>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</si>
  <si>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</si>
  <si>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</si>
  <si>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</si>
  <si>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</si>
  <si>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</si>
  <si>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</si>
  <si>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</si>
  <si>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</si>
  <si>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</si>
  <si>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</si>
  <si>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</si>
  <si>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</si>
  <si>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</si>
  <si>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</si>
  <si>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</si>
  <si>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</si>
  <si>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</si>
  <si>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</si>
  <si>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</si>
  <si>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</si>
  <si>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</si>
  <si>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</si>
  <si>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</si>
  <si>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</si>
  <si>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</si>
  <si>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</si>
  <si>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</si>
  <si>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</si>
  <si>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</si>
  <si>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</si>
  <si>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</si>
  <si>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</si>
  <si>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</si>
  <si>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</si>
  <si>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</si>
  <si>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</si>
  <si>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</si>
  <si>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</si>
  <si>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</si>
  <si>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</si>
  <si>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</si>
  <si>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</si>
  <si>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</si>
  <si>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</si>
  <si>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</si>
  <si>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</si>
  <si>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</si>
  <si>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</si>
  <si>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</si>
  <si>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</si>
  <si>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</si>
  <si>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</si>
  <si>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</si>
  <si>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</si>
  <si>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</si>
  <si>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</si>
  <si>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</si>
  <si>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</si>
  <si>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</si>
  <si>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</si>
  <si>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</si>
  <si>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</si>
  <si>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</si>
  <si>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</si>
  <si>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</si>
  <si>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</si>
  <si>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</si>
  <si>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</si>
  <si>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</si>
  <si>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</si>
  <si>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</si>
  <si>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</si>
  <si>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</si>
  <si>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</si>
  <si>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</si>
  <si>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</si>
  <si>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</si>
  <si>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</si>
  <si>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</si>
  <si>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</si>
  <si>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</si>
  <si>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</si>
  <si>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</si>
  <si>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</si>
  <si>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</si>
  <si>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</si>
  <si>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</si>
  <si>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</si>
  <si>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</si>
  <si>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</si>
  <si>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</si>
  <si>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</si>
  <si>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</si>
  <si>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</si>
  <si>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</si>
  <si>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</si>
  <si>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</si>
  <si>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</si>
  <si>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</si>
  <si>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</si>
  <si>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</si>
  <si>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</si>
  <si>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</si>
  <si>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</si>
  <si>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</si>
  <si>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</si>
  <si>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</si>
  <si>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</si>
  <si>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</si>
  <si>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</si>
  <si>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</si>
  <si>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</si>
  <si>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</si>
  <si>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</si>
  <si>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</si>
  <si>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</si>
  <si>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</si>
  <si>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</si>
  <si>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</si>
  <si>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</si>
  <si>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</si>
  <si>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</si>
  <si>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</si>
  <si>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</si>
  <si>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</si>
  <si>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</si>
  <si>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</si>
  <si>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</si>
  <si>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</si>
  <si>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</si>
  <si>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</si>
  <si>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</si>
  <si>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</si>
  <si>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</si>
  <si>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</si>
  <si>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</si>
  <si>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</si>
  <si>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</si>
  <si>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</si>
  <si>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</si>
  <si>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</si>
  <si>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</si>
  <si>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</si>
  <si>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</si>
  <si>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</si>
  <si>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</si>
  <si>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</si>
  <si>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</si>
  <si>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</si>
  <si>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</si>
  <si>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</si>
  <si>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</si>
  <si>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</si>
  <si>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</si>
  <si>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</si>
  <si>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</si>
  <si>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</si>
  <si>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</si>
  <si>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</si>
  <si>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</si>
  <si>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</si>
  <si>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</si>
  <si>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</si>
  <si>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</si>
  <si>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</si>
  <si>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</si>
  <si>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</si>
  <si>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</si>
  <si>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</si>
  <si>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</si>
  <si>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</si>
  <si>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</si>
  <si>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</si>
  <si>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</si>
  <si>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</si>
  <si>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</si>
  <si>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</si>
  <si>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</si>
  <si>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</si>
  <si>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</si>
  <si>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</si>
  <si>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</si>
  <si>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</si>
  <si>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</si>
  <si>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</si>
  <si>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</si>
  <si>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</si>
  <si>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</si>
  <si>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</si>
  <si>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</si>
  <si>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</si>
  <si>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</si>
  <si>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</si>
  <si>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</si>
  <si>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</si>
  <si>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</si>
  <si>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</si>
  <si>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</si>
  <si>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</si>
  <si>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</si>
  <si>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</si>
  <si>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</si>
  <si>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</si>
  <si>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</si>
  <si>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</si>
  <si>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</si>
  <si>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</si>
  <si>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</si>
  <si>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</si>
  <si>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</si>
  <si>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</si>
  <si>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</si>
  <si>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</si>
  <si>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</si>
  <si>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</si>
  <si>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</si>
  <si>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</si>
  <si>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</si>
  <si>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</si>
  <si>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</si>
  <si>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</si>
  <si>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</si>
  <si>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</si>
  <si>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</si>
  <si>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</si>
  <si>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</si>
  <si>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</si>
  <si>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</si>
  <si>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</si>
  <si>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</si>
  <si>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</si>
  <si>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</si>
  <si>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</si>
  <si>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</si>
  <si>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</si>
  <si>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</si>
  <si>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</si>
  <si>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</si>
  <si>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</si>
  <si>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</si>
  <si>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</si>
  <si>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</si>
  <si>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</si>
  <si>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</si>
  <si>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</si>
  <si>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</si>
  <si>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</si>
  <si>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</si>
  <si>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</si>
  <si>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</si>
  <si>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</si>
  <si>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</si>
  <si>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</si>
  <si>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</si>
  <si>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</si>
  <si>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</si>
  <si>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</si>
  <si>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</si>
  <si>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</si>
  <si>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</si>
  <si>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</si>
  <si>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</si>
  <si>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</si>
  <si>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</si>
  <si>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</si>
  <si>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</si>
  <si>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</si>
  <si>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</si>
  <si>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</si>
  <si>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</si>
  <si>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</si>
  <si>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</si>
  <si>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</si>
  <si>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</si>
  <si>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</si>
  <si>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</si>
  <si>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</si>
  <si>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</si>
  <si>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</si>
  <si>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</si>
  <si>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</si>
  <si>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</si>
  <si>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</si>
  <si>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</si>
  <si>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</si>
  <si>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</si>
  <si>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</si>
  <si>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</si>
  <si>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</si>
  <si>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</si>
  <si>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</si>
  <si>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</si>
  <si>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</si>
  <si>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</si>
  <si>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</si>
  <si>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</si>
  <si>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</si>
  <si>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</si>
  <si>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</si>
  <si>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</si>
  <si>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</si>
  <si>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</si>
  <si>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</si>
  <si>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</si>
  <si>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</si>
  <si>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</si>
  <si>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</si>
  <si>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</si>
  <si>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</si>
  <si>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</si>
  <si>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</si>
  <si>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</si>
  <si>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</si>
  <si>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</si>
  <si>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</si>
  <si>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</si>
  <si>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</si>
  <si>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</si>
  <si>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</si>
  <si>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</si>
  <si>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</si>
  <si>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</si>
  <si>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</si>
  <si>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</si>
  <si>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</si>
  <si>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</si>
  <si>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</si>
  <si>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</si>
  <si>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</si>
  <si>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</si>
  <si>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</si>
  <si>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</si>
  <si>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</si>
  <si>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</si>
  <si>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</si>
  <si>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</si>
  <si>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</si>
  <si>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</si>
  <si>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</si>
  <si>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</si>
  <si>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</si>
  <si>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</si>
  <si>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</si>
  <si>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</si>
  <si>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</si>
  <si>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</si>
  <si>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</si>
  <si>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</si>
  <si>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</si>
  <si>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</si>
  <si>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</si>
  <si>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</si>
  <si>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</si>
  <si>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</si>
  <si>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</si>
  <si>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</si>
  <si>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</si>
  <si>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</si>
  <si>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</si>
  <si>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</si>
  <si>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</si>
  <si>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</si>
  <si>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</si>
  <si>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</si>
  <si>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</si>
  <si>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</si>
  <si>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</si>
  <si>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</si>
  <si>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</si>
  <si>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</si>
  <si>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</si>
  <si>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</si>
  <si>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</si>
  <si>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</si>
  <si>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</si>
  <si>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</si>
  <si>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</si>
  <si>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</si>
  <si>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</si>
  <si>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</si>
  <si>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</si>
  <si>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</si>
  <si>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</si>
  <si>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</si>
  <si>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</si>
  <si>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</si>
  <si>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</si>
  <si>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</si>
  <si>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</si>
  <si>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</si>
  <si>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</si>
  <si>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</si>
  <si>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</si>
  <si>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</si>
  <si>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</si>
  <si>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</si>
  <si>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</si>
  <si>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</si>
  <si>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</si>
  <si>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</si>
  <si>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</si>
  <si>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</si>
  <si>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</si>
  <si>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</si>
  <si>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</si>
  <si>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</si>
  <si>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</si>
  <si>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</si>
  <si>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</si>
  <si>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</si>
  <si>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</si>
  <si>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</si>
  <si>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</si>
  <si>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</si>
  <si>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</si>
  <si>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</si>
  <si>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</si>
  <si>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</si>
  <si>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</si>
  <si>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</si>
  <si>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</si>
  <si>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</si>
  <si>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</si>
  <si>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</si>
  <si>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</si>
  <si>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</si>
  <si>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</si>
  <si>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</si>
  <si>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</si>
  <si>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</si>
  <si>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</si>
  <si>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</si>
  <si>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</si>
  <si>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</si>
  <si>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</si>
  <si>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</si>
  <si>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</si>
  <si>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</si>
  <si>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</si>
  <si>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</si>
  <si>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</si>
  <si>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</si>
  <si>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</si>
  <si>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</si>
  <si>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</si>
  <si>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</si>
  <si>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</si>
  <si>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</si>
  <si>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</si>
  <si>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</si>
  <si>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</si>
  <si>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</si>
  <si>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</si>
  <si>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</si>
  <si>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</si>
  <si>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</si>
  <si>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</si>
  <si>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</si>
  <si>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</si>
  <si>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</si>
  <si>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</si>
  <si>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</si>
  <si>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</si>
  <si>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</si>
  <si>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</si>
  <si>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</si>
  <si>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</si>
  <si>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</si>
  <si>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</si>
  <si>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</si>
  <si>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</si>
  <si>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</si>
  <si>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</si>
  <si>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</si>
  <si>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</si>
  <si>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</si>
  <si>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</si>
  <si>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</si>
  <si>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</si>
  <si>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</si>
  <si>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</si>
  <si>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</si>
  <si>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</si>
  <si>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</si>
  <si>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</si>
  <si>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</si>
  <si>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</si>
  <si>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</si>
  <si>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</si>
  <si>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</si>
  <si>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</si>
  <si>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</si>
  <si>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</si>
  <si>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</si>
  <si>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</si>
  <si>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</si>
  <si>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</si>
  <si>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</si>
  <si>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</si>
  <si>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</si>
  <si>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</si>
  <si>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</si>
  <si>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</si>
  <si>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</si>
  <si>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</si>
  <si>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</si>
  <si>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</si>
  <si>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</si>
  <si>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</si>
  <si>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</si>
  <si>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</si>
  <si>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</si>
  <si>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</si>
  <si>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</si>
  <si>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</si>
  <si>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</si>
  <si>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</si>
  <si>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</si>
  <si>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</si>
  <si>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</si>
  <si>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</si>
  <si>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</si>
  <si>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</si>
  <si>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</si>
  <si>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</si>
  <si>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</si>
  <si>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</si>
  <si>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</si>
  <si>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</si>
  <si>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</si>
  <si>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</si>
  <si>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</si>
  <si>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</si>
  <si>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</si>
  <si>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</si>
  <si>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</si>
  <si>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</si>
  <si>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</si>
  <si>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</si>
  <si>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</si>
  <si>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</si>
  <si>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</si>
  <si>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</si>
  <si>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</si>
  <si>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</si>
  <si>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</si>
  <si>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</si>
  <si>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</si>
  <si>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</si>
  <si>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</si>
  <si>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</si>
  <si>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</si>
  <si>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</si>
  <si>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</si>
  <si>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</si>
  <si>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</si>
  <si>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</si>
  <si>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</si>
  <si>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</si>
  <si>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</si>
  <si>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</si>
  <si>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</si>
  <si>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</si>
  <si>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</si>
  <si>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</si>
  <si>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</si>
  <si>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</si>
  <si>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</si>
  <si>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</si>
  <si>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</si>
  <si>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</si>
  <si>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</si>
  <si>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</si>
  <si>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</si>
  <si>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</si>
  <si>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</si>
  <si>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</si>
  <si>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</si>
  <si>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</si>
  <si>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</si>
  <si>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</si>
  <si>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</si>
  <si>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</si>
  <si>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</si>
  <si>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</si>
  <si>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</si>
  <si>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</si>
  <si>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</si>
  <si>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</si>
  <si>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</si>
  <si>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</si>
  <si>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</si>
  <si>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</si>
  <si>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</si>
  <si>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</si>
  <si>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</si>
  <si>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</si>
  <si>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</si>
  <si>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</si>
  <si>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</si>
  <si>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</si>
  <si>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</si>
  <si>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</si>
  <si>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</si>
  <si>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</si>
  <si>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</si>
  <si>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</si>
  <si>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</si>
  <si>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</si>
  <si>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</si>
  <si>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</si>
  <si>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</si>
  <si>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</si>
  <si>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</si>
  <si>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</si>
  <si>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</si>
  <si>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</si>
  <si>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</si>
  <si>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</si>
  <si>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</si>
  <si>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</si>
  <si>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</si>
  <si>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</si>
  <si>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</si>
  <si>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</si>
  <si>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</si>
  <si>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</si>
  <si>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</si>
  <si>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</si>
  <si>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</si>
  <si>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</si>
  <si>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</si>
  <si>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</si>
  <si>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</si>
  <si>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</si>
  <si>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</si>
  <si>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</si>
  <si>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</si>
  <si>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</si>
  <si>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</si>
  <si>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</si>
  <si>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</si>
  <si>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</si>
  <si>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</si>
  <si>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</si>
  <si>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</si>
  <si>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</si>
  <si>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</si>
  <si>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</si>
  <si>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</si>
  <si>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</si>
  <si>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</si>
  <si>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</si>
  <si>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</si>
  <si>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</si>
  <si>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</si>
  <si>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</si>
  <si>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</si>
  <si>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</si>
  <si>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</si>
  <si>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</si>
  <si>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</si>
  <si>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</si>
  <si>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</si>
  <si>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</si>
  <si>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</si>
  <si>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</si>
  <si>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</si>
  <si>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</si>
  <si>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</si>
  <si>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</si>
  <si>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</si>
  <si>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</si>
  <si>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</si>
  <si>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</si>
  <si>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</si>
  <si>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</si>
  <si>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</si>
  <si>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</si>
  <si>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</si>
  <si>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</si>
  <si>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</si>
  <si>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</si>
  <si>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</si>
  <si>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</si>
  <si>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</si>
  <si>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</si>
  <si>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</si>
  <si>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</si>
  <si>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</si>
  <si>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</si>
  <si>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</si>
  <si>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</si>
  <si>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</si>
  <si>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</si>
  <si>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</si>
  <si>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</si>
  <si>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</si>
  <si>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</si>
  <si>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</si>
  <si>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</si>
  <si>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</si>
  <si>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</si>
  <si>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</si>
  <si>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</si>
  <si>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</si>
  <si>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</si>
  <si>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</si>
  <si>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</si>
  <si>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</si>
  <si>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</si>
  <si>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</si>
  <si>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</si>
  <si>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</si>
  <si>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</si>
  <si>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</si>
  <si>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</si>
  <si>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</si>
  <si>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</si>
  <si>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</si>
  <si>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</si>
  <si>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</si>
  <si>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</si>
  <si>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</si>
  <si>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</si>
  <si>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</si>
  <si>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</si>
  <si>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</si>
  <si>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</si>
  <si>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</si>
  <si>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</si>
  <si>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</si>
  <si>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</si>
  <si>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</si>
  <si>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</si>
  <si>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</si>
  <si>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</si>
  <si>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</si>
  <si>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</si>
  <si>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</si>
  <si>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</si>
  <si>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</si>
  <si>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</si>
  <si>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</si>
  <si>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</si>
  <si>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</si>
  <si>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</si>
  <si>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</si>
  <si>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</si>
  <si>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</si>
  <si>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</si>
  <si>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</si>
  <si>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</si>
  <si>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</si>
  <si>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</si>
  <si>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</si>
  <si>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</si>
  <si>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</si>
  <si>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</si>
  <si>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</si>
  <si>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</si>
  <si>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</si>
  <si>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</si>
  <si>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</si>
  <si>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</si>
  <si>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</si>
  <si>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</si>
  <si>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</si>
  <si>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</si>
  <si>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</si>
  <si>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</si>
  <si>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</si>
  <si>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</si>
  <si>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</si>
  <si>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</si>
  <si>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</si>
  <si>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</si>
  <si>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</si>
  <si>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</si>
  <si>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</si>
  <si>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</si>
  <si>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</si>
  <si>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</si>
  <si>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</si>
  <si>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</si>
  <si>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</si>
  <si>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</si>
  <si>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</si>
  <si>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</si>
  <si>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</si>
  <si>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</si>
  <si>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</si>
  <si>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</si>
  <si>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</si>
  <si>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</si>
  <si>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</si>
  <si>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</si>
  <si>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</si>
  <si>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</si>
  <si>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</si>
  <si>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</si>
  <si>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</si>
  <si>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</si>
  <si>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</si>
  <si>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</si>
  <si>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</si>
  <si>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</si>
  <si>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</si>
  <si>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</si>
  <si>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</si>
  <si>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</si>
  <si>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</si>
  <si>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</si>
  <si>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</si>
  <si>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</si>
  <si>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</si>
  <si>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</si>
  <si>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</si>
  <si>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</si>
  <si>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</si>
  <si>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</si>
  <si>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</si>
  <si>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</si>
  <si>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</si>
  <si>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</si>
  <si>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</si>
  <si>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</si>
  <si>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</si>
  <si>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</si>
  <si>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</si>
  <si>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</si>
  <si>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</si>
  <si>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</si>
  <si>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</si>
  <si>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</si>
  <si>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</si>
  <si>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</si>
  <si>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</si>
  <si>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</si>
  <si>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</si>
  <si>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</si>
  <si>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</si>
  <si>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</si>
  <si>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</si>
  <si>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</si>
  <si>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</si>
  <si>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</si>
  <si>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</si>
  <si>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</si>
  <si>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</si>
  <si>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</si>
  <si>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</si>
  <si>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</si>
  <si>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</si>
  <si>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</si>
  <si>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</si>
  <si>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</si>
  <si>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</si>
  <si>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</si>
  <si>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</si>
  <si>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</si>
  <si>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</si>
  <si>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</si>
  <si>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</si>
  <si>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</si>
  <si>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</si>
  <si>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</si>
  <si>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</si>
  <si>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</si>
  <si>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</si>
  <si>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</si>
  <si>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</si>
  <si>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</si>
  <si>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</si>
  <si>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</si>
  <si>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</si>
  <si>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</si>
  <si>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</si>
  <si>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</si>
  <si>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</si>
  <si>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</si>
  <si>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</si>
  <si>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</si>
  <si>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</si>
  <si>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</si>
  <si>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</si>
  <si>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</si>
  <si>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</si>
  <si>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</si>
  <si>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</si>
  <si>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</si>
  <si>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</si>
  <si>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</si>
  <si>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</si>
  <si>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</si>
  <si>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</si>
  <si>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</si>
  <si>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</si>
  <si>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</si>
  <si>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</si>
  <si>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</si>
  <si>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</si>
  <si>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</si>
  <si>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</si>
  <si>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</si>
  <si>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</si>
  <si>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</si>
  <si>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</si>
  <si>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</si>
  <si>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</si>
  <si>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</si>
  <si>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</si>
  <si>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</si>
  <si>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</si>
  <si>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</si>
  <si>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</si>
  <si>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</si>
  <si>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</si>
  <si>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</si>
  <si>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</si>
  <si>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</si>
  <si>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</si>
  <si>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</si>
  <si>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</si>
  <si>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</si>
  <si>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</si>
  <si>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</si>
  <si>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</si>
  <si>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</si>
  <si>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</si>
  <si>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</si>
  <si>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</si>
  <si>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</si>
  <si>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</si>
  <si>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</si>
  <si>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</si>
  <si>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</si>
  <si>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</si>
  <si>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</si>
  <si>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</si>
  <si>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</si>
  <si>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</si>
  <si>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</si>
  <si>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</si>
  <si>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</si>
  <si>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</si>
  <si>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</si>
  <si>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</si>
  <si>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</si>
  <si>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</si>
  <si>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</si>
  <si>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</si>
  <si>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</si>
  <si>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</si>
  <si>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</si>
  <si>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</si>
  <si>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</si>
  <si>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</si>
  <si>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</si>
  <si>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</si>
  <si>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</si>
  <si>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</si>
  <si>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</si>
  <si>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</si>
  <si>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</si>
  <si>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</si>
  <si>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</si>
  <si>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</si>
  <si>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</si>
  <si>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</si>
  <si>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</si>
  <si>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</si>
  <si>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</si>
  <si>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</si>
  <si>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</si>
  <si>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</si>
  <si>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</si>
  <si>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</si>
  <si>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</si>
  <si>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</si>
  <si>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</si>
  <si>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</si>
  <si>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</si>
  <si>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</si>
  <si>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</si>
  <si>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</si>
  <si>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</si>
  <si>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</si>
  <si>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</si>
  <si>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</si>
  <si>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</si>
  <si>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</si>
  <si>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</si>
  <si>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</si>
  <si>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</si>
  <si>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</si>
  <si>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</si>
  <si>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</si>
  <si>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</si>
  <si>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</si>
  <si>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</si>
  <si>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</si>
  <si>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</si>
  <si>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</si>
  <si>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</si>
  <si>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</si>
  <si>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</si>
  <si>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</si>
  <si>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</si>
  <si>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</si>
  <si>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</si>
  <si>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</si>
  <si>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</si>
  <si>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</si>
  <si>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</si>
  <si>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</si>
  <si>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</si>
  <si>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</si>
  <si>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</si>
  <si>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</si>
  <si>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</si>
  <si>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</si>
  <si>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</si>
  <si>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</si>
  <si>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</si>
  <si>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</si>
  <si>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</si>
  <si>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</si>
  <si>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</si>
  <si>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</si>
  <si>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</si>
  <si>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</si>
  <si>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</si>
  <si>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</si>
  <si>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</si>
  <si>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</si>
  <si>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</si>
  <si>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</si>
  <si>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</si>
  <si>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</si>
  <si>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</si>
  <si>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</si>
  <si>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</si>
  <si>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</si>
  <si>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</si>
  <si>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</si>
  <si>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</si>
  <si>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</si>
  <si>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</si>
  <si>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</si>
  <si>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</si>
  <si>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</si>
  <si>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</si>
  <si>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</si>
  <si>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</si>
  <si>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</si>
  <si>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</si>
  <si>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</si>
  <si>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</si>
  <si>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</si>
  <si>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</si>
  <si>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</si>
  <si>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</si>
  <si>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</si>
  <si>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</si>
  <si>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</si>
  <si>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</si>
  <si>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</si>
  <si>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</si>
  <si>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</si>
  <si>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</si>
  <si>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</si>
  <si>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</si>
  <si>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</si>
  <si>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</si>
  <si>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</si>
  <si>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</si>
  <si>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</si>
  <si>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</si>
  <si>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</si>
  <si>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</si>
  <si>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</si>
  <si>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</si>
  <si>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</si>
  <si>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</si>
  <si>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</si>
  <si>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</si>
  <si>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</si>
  <si>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</si>
  <si>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</si>
  <si>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</si>
  <si>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</si>
  <si>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</si>
  <si>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</si>
  <si>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</si>
  <si>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</si>
  <si>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</si>
  <si>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</si>
  <si>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</si>
  <si>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</si>
  <si>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</si>
  <si>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</si>
  <si>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</si>
  <si>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</si>
  <si>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</si>
  <si>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</si>
  <si>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</si>
  <si>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</si>
  <si>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</si>
  <si>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</si>
  <si>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</si>
  <si>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</si>
  <si>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</si>
  <si>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</si>
  <si>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</si>
  <si>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</si>
  <si>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</si>
  <si>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</si>
  <si>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</si>
  <si>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</si>
  <si>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</si>
  <si>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</si>
  <si>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</si>
  <si>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</si>
  <si>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</si>
  <si>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</si>
  <si>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</si>
  <si>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</si>
  <si>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</si>
  <si>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</si>
  <si>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</si>
  <si>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</si>
  <si>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</si>
  <si>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</si>
  <si>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</si>
  <si>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</si>
  <si>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</si>
  <si>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</si>
  <si>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</si>
  <si>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</si>
  <si>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</si>
  <si>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</si>
  <si>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</si>
  <si>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</si>
  <si>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</si>
  <si>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</si>
  <si>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</si>
  <si>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</si>
  <si>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</si>
  <si>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</si>
  <si>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</si>
  <si>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</si>
  <si>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</si>
  <si>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</si>
  <si>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</si>
  <si>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</si>
  <si>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</si>
  <si>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</si>
  <si>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</si>
  <si>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</si>
  <si>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</si>
  <si>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</si>
  <si>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</si>
  <si>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</si>
  <si>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</si>
  <si>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</si>
  <si>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</si>
  <si>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</si>
  <si>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</si>
  <si>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</si>
  <si>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</si>
  <si>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</si>
  <si>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</si>
  <si>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</si>
  <si>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</si>
  <si>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</si>
  <si>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</si>
  <si>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</si>
  <si>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</si>
  <si>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</si>
  <si>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</si>
  <si>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</si>
  <si>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</si>
  <si>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</si>
  <si>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</si>
  <si>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</si>
  <si>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</si>
  <si>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</si>
  <si>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</si>
  <si>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</si>
  <si>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</si>
  <si>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</si>
  <si>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</si>
  <si>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</si>
  <si>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</si>
  <si>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</si>
  <si>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</si>
  <si>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</si>
  <si>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</si>
  <si>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</si>
  <si>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</si>
  <si>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</si>
  <si>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</si>
  <si>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</si>
  <si>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</si>
  <si>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</si>
  <si>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</si>
  <si>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</si>
  <si>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</si>
  <si>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</si>
  <si>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</si>
  <si>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</si>
  <si>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</si>
  <si>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</si>
  <si>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</si>
  <si>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</si>
  <si>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</si>
  <si>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</si>
  <si>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</si>
  <si>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</si>
  <si>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</si>
  <si>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</si>
  <si>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</si>
  <si>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</si>
  <si>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</si>
  <si>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</si>
  <si>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</si>
  <si>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</si>
  <si>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</si>
  <si>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</si>
  <si>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</si>
  <si>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</si>
  <si>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</si>
  <si>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</si>
  <si>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</si>
  <si>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</si>
  <si>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</si>
  <si>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</si>
  <si>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</si>
  <si>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</si>
  <si>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</si>
  <si>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</si>
  <si>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</si>
  <si>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</si>
  <si>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</si>
  <si>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</si>
  <si>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</si>
  <si>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</si>
  <si>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</si>
  <si>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</si>
  <si>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</si>
  <si>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</si>
  <si>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</si>
  <si>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</si>
  <si>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</si>
  <si>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</si>
  <si>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</si>
  <si>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</si>
  <si>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</si>
  <si>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</si>
  <si>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</si>
  <si>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</si>
  <si>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</si>
  <si>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</si>
  <si>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</si>
  <si>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</si>
  <si>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</si>
  <si>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</si>
  <si>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</si>
  <si>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</si>
  <si>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</si>
  <si>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</si>
  <si>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</si>
  <si>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</si>
  <si>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</si>
  <si>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</si>
  <si>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</si>
  <si>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</si>
  <si>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</si>
  <si>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</si>
  <si>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</si>
  <si>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</si>
  <si>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</si>
  <si>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</si>
  <si>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</si>
  <si>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</si>
  <si>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</si>
  <si>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</si>
  <si>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</si>
  <si>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</si>
  <si>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</si>
  <si>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</si>
  <si>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</si>
  <si>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</si>
  <si>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</si>
  <si>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</si>
  <si>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</si>
  <si>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</si>
  <si>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</si>
  <si>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</si>
  <si>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</si>
  <si>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</si>
  <si>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</si>
  <si>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</si>
  <si>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</si>
  <si>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</si>
  <si>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</si>
  <si>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</si>
  <si>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</si>
  <si>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</si>
  <si>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</si>
  <si>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</si>
  <si>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</si>
  <si>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</si>
  <si>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</si>
  <si>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</si>
  <si>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</si>
  <si>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</si>
  <si>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</si>
  <si>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</si>
  <si>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</si>
  <si>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</si>
  <si>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</si>
  <si>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</si>
  <si>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</si>
  <si>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</si>
  <si>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</si>
  <si>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</si>
  <si>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</si>
  <si>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</si>
  <si>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</si>
  <si>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</si>
  <si>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</si>
  <si>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</si>
  <si>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</si>
  <si>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</si>
  <si>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</si>
  <si>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</si>
  <si>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</si>
  <si>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</si>
  <si>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</si>
  <si>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</si>
  <si>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</si>
  <si>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</si>
  <si>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</si>
  <si>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</si>
  <si>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</si>
  <si>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</si>
  <si>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</si>
  <si>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</si>
  <si>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</si>
  <si>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</si>
  <si>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</si>
  <si>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</si>
  <si>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</si>
  <si>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</si>
  <si>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</si>
  <si>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</si>
  <si>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</si>
  <si>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</si>
  <si>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</si>
  <si>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</si>
  <si>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</si>
  <si>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</si>
  <si>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</si>
  <si>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</si>
  <si>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</si>
  <si>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</si>
  <si>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</si>
  <si>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</si>
  <si>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</si>
  <si>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</si>
  <si>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</si>
  <si>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</si>
  <si>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</si>
  <si>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</si>
  <si>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</si>
  <si>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</si>
  <si>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</si>
  <si>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</si>
  <si>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</si>
  <si>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</si>
  <si>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</si>
  <si>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</si>
  <si>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</si>
  <si>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</si>
  <si>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</si>
  <si>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</si>
  <si>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</si>
  <si>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</si>
  <si>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</si>
  <si>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</si>
  <si>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</si>
  <si>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</si>
  <si>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</si>
  <si>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</si>
  <si>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</si>
  <si>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</si>
  <si>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</si>
  <si>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</si>
  <si>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</si>
  <si>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</si>
  <si>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</si>
  <si>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</si>
  <si>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</si>
  <si>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</si>
  <si>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</si>
  <si>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</si>
  <si>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</si>
  <si>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</si>
  <si>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</si>
  <si>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</si>
  <si>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</si>
  <si>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</si>
  <si>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</si>
  <si>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</si>
  <si>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</si>
  <si>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</si>
  <si>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</si>
  <si>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</si>
  <si>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</si>
  <si>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</si>
  <si>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</si>
  <si>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</si>
  <si>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</si>
  <si>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</si>
  <si>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</si>
  <si>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</si>
  <si>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</si>
  <si>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</si>
  <si>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</si>
  <si>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</si>
  <si>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</si>
  <si>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</si>
  <si>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</si>
  <si>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</si>
  <si>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</si>
  <si>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</si>
  <si>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</si>
  <si>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</si>
  <si>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</si>
  <si>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</si>
  <si>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</si>
  <si>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</si>
  <si>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</si>
  <si>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</si>
  <si>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</si>
  <si>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</si>
  <si>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</si>
  <si>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</si>
  <si>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</si>
  <si>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</si>
  <si>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</si>
  <si>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</si>
  <si>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</si>
  <si>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</si>
  <si>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</si>
  <si>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</si>
  <si>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</si>
  <si>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</si>
  <si>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</si>
  <si>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</si>
  <si>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</si>
  <si>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</si>
  <si>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</si>
  <si>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</si>
  <si>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</si>
  <si>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</si>
  <si>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</si>
  <si>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</si>
  <si>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</si>
  <si>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</si>
  <si>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</si>
  <si>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</si>
  <si>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</si>
  <si>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</si>
  <si>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</si>
  <si>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</si>
  <si>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</si>
  <si>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</si>
  <si>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</si>
  <si>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</si>
  <si>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</si>
  <si>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</si>
  <si>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</si>
  <si>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</si>
  <si>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</si>
  <si>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</si>
  <si>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</si>
  <si>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</si>
  <si>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</si>
  <si>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</si>
  <si>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</si>
  <si>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</si>
  <si>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</si>
  <si>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</si>
  <si>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</si>
  <si>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</si>
  <si>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</si>
  <si>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</si>
  <si>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</si>
  <si>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</si>
  <si>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</si>
  <si>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</si>
  <si>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</si>
  <si>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</si>
  <si>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</si>
  <si>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</si>
  <si>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</si>
  <si>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</si>
  <si>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</si>
  <si>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</si>
  <si>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</si>
  <si>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</si>
  <si>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</si>
  <si>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</si>
  <si>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</si>
  <si>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</si>
  <si>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</si>
  <si>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</si>
  <si>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</si>
  <si>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</si>
  <si>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</si>
  <si>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</si>
  <si>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</si>
  <si>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</si>
  <si>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</si>
  <si>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</si>
  <si>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</si>
  <si>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</si>
  <si>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</si>
  <si>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</si>
  <si>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</si>
  <si>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</si>
  <si>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</si>
  <si>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</si>
  <si>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</si>
  <si>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</si>
  <si>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</si>
  <si>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</si>
  <si>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</si>
  <si>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</si>
  <si>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</si>
  <si>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</si>
  <si>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</si>
  <si>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</si>
  <si>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</si>
  <si>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</si>
  <si>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</si>
  <si>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</si>
  <si>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</si>
  <si>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</si>
  <si>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</si>
  <si>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</si>
  <si>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</si>
  <si>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</si>
  <si>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</si>
  <si>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</si>
  <si>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</si>
  <si>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</si>
  <si>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</si>
  <si>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</si>
  <si>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</si>
  <si>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</si>
  <si>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</si>
  <si>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</si>
  <si>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</si>
  <si>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</si>
  <si>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</si>
  <si>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</si>
  <si>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</si>
  <si>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</si>
  <si>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</si>
  <si>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</si>
  <si>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</si>
  <si>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</si>
  <si>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</si>
  <si>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</si>
  <si>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</si>
  <si>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</si>
  <si>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</si>
  <si>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</si>
  <si>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</si>
  <si>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</si>
  <si>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</si>
  <si>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</si>
  <si>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</si>
  <si>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</si>
  <si>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</si>
  <si>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</si>
  <si>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</si>
  <si>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</si>
  <si>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</si>
  <si>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</si>
  <si>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</si>
  <si>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</si>
  <si>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</si>
  <si>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</si>
  <si>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</si>
  <si>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</si>
  <si>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</si>
  <si>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</si>
  <si>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</si>
  <si>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</si>
  <si>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</si>
  <si>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</si>
  <si>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</si>
  <si>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</si>
  <si>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</si>
  <si>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</si>
  <si>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</si>
  <si>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</si>
  <si>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</si>
  <si>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</si>
  <si>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</si>
  <si>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</si>
  <si>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</si>
  <si>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</si>
  <si>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</si>
  <si>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</si>
  <si>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</si>
  <si>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</si>
  <si>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</si>
  <si>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</si>
  <si>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</si>
  <si>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</si>
  <si>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</si>
  <si>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</si>
  <si>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</si>
  <si>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</si>
  <si>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</si>
  <si>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</si>
  <si>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</si>
  <si>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</si>
  <si>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</si>
  <si>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</si>
  <si>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</si>
  <si>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</si>
  <si>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</si>
  <si>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</si>
  <si>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</si>
  <si>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</si>
  <si>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</si>
  <si>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</si>
  <si>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</si>
  <si>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</si>
  <si>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</si>
  <si>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</si>
  <si>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</si>
  <si>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</si>
  <si>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</si>
  <si>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</si>
  <si>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</si>
  <si>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</si>
  <si>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</si>
  <si>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</si>
  <si>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</si>
  <si>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</si>
  <si>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</si>
  <si>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</si>
  <si>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</si>
  <si>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</si>
  <si>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</si>
  <si>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</si>
  <si>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</si>
  <si>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</si>
  <si>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</si>
  <si>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</si>
  <si>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</si>
  <si>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</si>
  <si>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</si>
  <si>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</si>
  <si>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</si>
  <si>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</si>
  <si>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</si>
  <si>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</si>
  <si>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</si>
  <si>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</si>
  <si>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</si>
  <si>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</si>
  <si>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</si>
  <si>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</si>
  <si>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</si>
  <si>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</si>
  <si>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</si>
  <si>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</si>
  <si>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</si>
  <si>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</si>
  <si>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</si>
  <si>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</si>
  <si>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</si>
  <si>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</si>
  <si>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</si>
  <si>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</si>
  <si>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</si>
  <si>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</si>
  <si>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</si>
  <si>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</si>
  <si>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</si>
  <si>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</si>
  <si>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</si>
  <si>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</si>
  <si>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</si>
  <si>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</si>
  <si>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</si>
  <si>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</si>
  <si>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</si>
  <si>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</si>
  <si>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</si>
  <si>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</si>
  <si>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</si>
  <si>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</si>
  <si>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</si>
  <si>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</si>
  <si>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</si>
  <si>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</si>
  <si>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</si>
  <si>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</si>
  <si>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</si>
  <si>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</si>
  <si>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</si>
  <si>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</si>
  <si>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</si>
  <si>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</si>
  <si>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</si>
  <si>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</si>
  <si>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</si>
  <si>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</si>
  <si>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</si>
  <si>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</si>
  <si>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</si>
  <si>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</si>
  <si>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</si>
  <si>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</si>
  <si>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</si>
  <si>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</si>
  <si>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</si>
  <si>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</si>
  <si>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</si>
  <si>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</si>
  <si>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</si>
  <si>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</si>
  <si>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</si>
  <si>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</si>
  <si>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</si>
  <si>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</si>
  <si>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</si>
  <si>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</si>
  <si>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</si>
  <si>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</si>
  <si>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</si>
  <si>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</si>
  <si>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</si>
  <si>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</si>
  <si>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</si>
  <si>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</si>
  <si>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</si>
  <si>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</si>
  <si>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</si>
  <si>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</si>
  <si>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</si>
  <si>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</si>
  <si>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</si>
  <si>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</si>
  <si>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</si>
  <si>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</si>
  <si>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</si>
  <si>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</si>
  <si>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</si>
  <si>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</si>
  <si>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</si>
  <si>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</si>
  <si>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</si>
  <si>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</si>
  <si>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</si>
  <si>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</si>
  <si>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</si>
  <si>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</si>
  <si>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</si>
  <si>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</si>
  <si>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</si>
  <si>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</si>
  <si>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</si>
  <si>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</si>
  <si>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</si>
  <si>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</si>
  <si>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</si>
  <si>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</si>
  <si>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</si>
  <si>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</si>
  <si>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</si>
  <si>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</si>
  <si>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</si>
  <si>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</si>
  <si>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</si>
  <si>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</si>
  <si>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</si>
  <si>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</si>
  <si>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</si>
  <si>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</si>
  <si>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</si>
  <si>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</si>
  <si>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</si>
  <si>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</si>
  <si>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</si>
  <si>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</si>
  <si>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</si>
  <si>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</si>
  <si>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</si>
  <si>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</si>
  <si>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</si>
  <si>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</si>
  <si>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</si>
  <si>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</si>
  <si>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</si>
  <si>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</si>
  <si>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</si>
  <si>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</si>
  <si>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</si>
  <si>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</si>
  <si>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</si>
  <si>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</si>
  <si>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</si>
  <si>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</si>
  <si>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</si>
  <si>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</si>
  <si>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</si>
  <si>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</si>
  <si>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</si>
  <si>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</si>
  <si>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</si>
  <si>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</si>
  <si>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</si>
  <si>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</si>
  <si>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</si>
  <si>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</si>
  <si>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</si>
  <si>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</si>
  <si>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</si>
  <si>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</si>
  <si>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</si>
  <si>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</si>
  <si>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</si>
  <si>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</si>
  <si>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</si>
  <si>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</si>
  <si>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</si>
  <si>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</si>
  <si>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</si>
  <si>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</si>
  <si>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</si>
  <si>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</si>
  <si>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</si>
  <si>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</si>
  <si>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</si>
  <si>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</si>
  <si>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</si>
  <si>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</si>
  <si>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</si>
  <si>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</si>
  <si>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</si>
  <si>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</si>
  <si>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</si>
  <si>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</si>
  <si>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</si>
  <si>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</si>
  <si>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</si>
  <si>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</si>
  <si>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</si>
  <si>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</si>
  <si>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</si>
  <si>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</si>
  <si>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</si>
  <si>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</si>
  <si>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</si>
  <si>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</si>
  <si>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</si>
  <si>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</si>
  <si>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</si>
  <si>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</si>
  <si>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</si>
  <si>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</si>
  <si>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</si>
  <si>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</si>
  <si>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</si>
  <si>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</si>
  <si>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</si>
  <si>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</si>
  <si>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</si>
  <si>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</si>
  <si>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</si>
  <si>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</si>
  <si>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</si>
  <si>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</si>
  <si>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</si>
  <si>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</si>
  <si>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</si>
  <si>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</si>
  <si>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</si>
  <si>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</si>
  <si>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</si>
  <si>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</si>
  <si>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</si>
  <si>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</si>
  <si>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</si>
  <si>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</si>
  <si>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</si>
  <si>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</si>
  <si>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</si>
  <si>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</si>
  <si>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</si>
  <si>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</si>
  <si>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</si>
  <si>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</si>
  <si>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</si>
  <si>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</si>
  <si>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</si>
  <si>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</si>
  <si>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</si>
  <si>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</si>
  <si>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</si>
  <si>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</si>
  <si>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</si>
  <si>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</si>
  <si>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</si>
  <si>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</si>
  <si>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</si>
  <si>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</si>
  <si>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</si>
  <si>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</si>
  <si>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</si>
  <si>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</si>
  <si>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</si>
  <si>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</si>
  <si>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</si>
  <si>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</si>
  <si>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</si>
  <si>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</si>
  <si>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</si>
  <si>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</si>
  <si>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</si>
  <si>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</si>
  <si>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</si>
  <si>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</si>
  <si>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</si>
  <si>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</si>
  <si>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</si>
  <si>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</si>
  <si>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</si>
  <si>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</si>
  <si>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</si>
  <si>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</si>
  <si>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</si>
  <si>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</si>
  <si>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</si>
  <si>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</si>
  <si>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</si>
  <si>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</si>
  <si>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</si>
  <si>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</si>
  <si>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</si>
  <si>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</si>
  <si>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</si>
  <si>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</si>
  <si>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</si>
  <si>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</si>
  <si>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</si>
  <si>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</si>
  <si>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</si>
  <si>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</si>
  <si>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</si>
  <si>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</si>
  <si>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</si>
  <si>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</si>
  <si>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</si>
  <si>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</si>
  <si>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</si>
  <si>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</si>
  <si>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</si>
  <si>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</si>
  <si>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</si>
  <si>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</si>
  <si>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</si>
  <si>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</si>
  <si>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</si>
  <si>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</si>
  <si>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</si>
  <si>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</si>
  <si>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</si>
  <si>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</si>
  <si>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</si>
  <si>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</si>
  <si>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</si>
  <si>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</si>
  <si>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</si>
  <si>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</si>
  <si>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</si>
  <si>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</si>
  <si>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</si>
  <si>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</si>
  <si>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</si>
  <si>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</si>
  <si>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</si>
  <si>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</si>
  <si>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</si>
  <si>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</si>
  <si>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</si>
  <si>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</si>
  <si>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</si>
  <si>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</si>
  <si>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</si>
  <si>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</si>
  <si>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</si>
  <si>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</si>
  <si>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</si>
  <si>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</si>
  <si>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</si>
  <si>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</si>
  <si>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</si>
  <si>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</si>
  <si>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</si>
  <si>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</si>
  <si>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</si>
  <si>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</si>
  <si>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</si>
  <si>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</si>
  <si>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</si>
  <si>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</si>
  <si>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</si>
  <si>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</si>
  <si>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</si>
  <si>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</si>
  <si>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</si>
  <si>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</si>
  <si>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</si>
  <si>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</si>
  <si>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</si>
  <si>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</si>
  <si>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</si>
  <si>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</si>
  <si>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</si>
  <si>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</si>
  <si>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</si>
  <si>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</si>
  <si>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</si>
  <si>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</si>
  <si>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</si>
  <si>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</si>
  <si>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</si>
  <si>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</si>
  <si>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</si>
  <si>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</si>
  <si>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</si>
  <si>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</si>
  <si>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</si>
  <si>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</si>
  <si>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</si>
  <si>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</si>
  <si>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</si>
  <si>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</si>
  <si>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</si>
  <si>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</si>
  <si>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</si>
  <si>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</si>
  <si>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</si>
  <si>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</si>
  <si>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</si>
  <si>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</si>
  <si>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</si>
  <si>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</si>
  <si>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</si>
  <si>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</si>
  <si>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</si>
  <si>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</si>
  <si>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</si>
  <si>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</si>
  <si>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</si>
  <si>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</si>
  <si>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</si>
  <si>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</si>
  <si>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</si>
  <si>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</si>
  <si>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</si>
  <si>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</si>
  <si>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</si>
  <si>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</si>
  <si>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</si>
  <si>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</si>
  <si>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</si>
  <si>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</si>
  <si>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</si>
  <si>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</si>
  <si>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</si>
  <si>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</si>
  <si>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</si>
  <si>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</si>
  <si>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</si>
  <si>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</si>
  <si>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</si>
  <si>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</si>
  <si>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</si>
  <si>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</si>
  <si>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</si>
  <si>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</si>
  <si>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</si>
  <si>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</si>
  <si>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</si>
  <si>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</si>
  <si>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</si>
  <si>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</si>
  <si>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</si>
  <si>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</si>
  <si>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</si>
  <si>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</si>
  <si>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</si>
  <si>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</si>
  <si>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</si>
  <si>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</si>
  <si>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</si>
  <si>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</si>
  <si>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</si>
  <si>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</si>
  <si>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</si>
  <si>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</si>
  <si>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</si>
  <si>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</si>
  <si>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</si>
  <si>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</si>
  <si>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</si>
  <si>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</si>
  <si>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</si>
  <si>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</si>
  <si>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</si>
  <si>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</si>
  <si>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</si>
  <si>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</si>
  <si>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</si>
  <si>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</si>
  <si>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</si>
  <si>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</si>
  <si>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</si>
  <si>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</si>
  <si>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</si>
  <si>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</si>
  <si>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</si>
  <si>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</si>
  <si>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</si>
  <si>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</si>
  <si>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</si>
  <si>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</si>
  <si>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</si>
  <si>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</si>
  <si>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</si>
  <si>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</si>
  <si>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</si>
  <si>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</si>
  <si>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</si>
  <si>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</si>
  <si>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</si>
  <si>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</si>
  <si>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</si>
  <si>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</si>
  <si>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</si>
  <si>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</si>
  <si>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</si>
  <si>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</si>
  <si>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</si>
  <si>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</si>
  <si>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</si>
  <si>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</si>
  <si>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</si>
  <si>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</si>
  <si>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</si>
  <si>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</si>
  <si>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</si>
  <si>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</si>
  <si>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</si>
  <si>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</si>
  <si>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</si>
  <si>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</si>
  <si>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</si>
  <si>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</si>
  <si>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</si>
  <si>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</si>
  <si>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</si>
  <si>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</si>
  <si>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</si>
  <si>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</si>
  <si>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</si>
  <si>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</si>
  <si>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</si>
  <si>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</si>
  <si>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</si>
  <si>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</si>
  <si>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</si>
  <si>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</si>
  <si>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</si>
  <si>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</si>
  <si>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</si>
  <si>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</si>
  <si>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</si>
  <si>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</si>
  <si>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</si>
  <si>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</si>
  <si>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</si>
  <si>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</si>
  <si>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</si>
  <si>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</si>
  <si>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</si>
  <si>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</si>
  <si>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</si>
  <si>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</si>
  <si>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</si>
  <si>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</si>
  <si>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</si>
  <si>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</si>
  <si>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</si>
  <si>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</si>
  <si>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</si>
  <si>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</si>
  <si>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</si>
  <si>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</si>
  <si>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</si>
  <si>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</si>
  <si>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</si>
  <si>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</si>
  <si>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</si>
  <si>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</si>
  <si>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</si>
  <si>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</si>
  <si>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</si>
  <si>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</si>
  <si>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</si>
  <si>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</si>
  <si>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</si>
  <si>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</si>
  <si>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</si>
  <si>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</si>
  <si>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</si>
  <si>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</si>
  <si>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</si>
  <si>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</si>
  <si>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</si>
  <si>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</si>
  <si>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</si>
  <si>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</si>
  <si>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</si>
  <si>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</si>
  <si>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</si>
  <si>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</si>
  <si>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</si>
  <si>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</si>
  <si>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</si>
  <si>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</si>
  <si>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</si>
  <si>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</si>
  <si>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</si>
  <si>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</si>
  <si>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</si>
  <si>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</si>
  <si>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</si>
  <si>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</si>
  <si>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</si>
  <si>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</si>
  <si>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</si>
  <si>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</si>
  <si>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</si>
  <si>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</si>
  <si>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</si>
  <si>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</si>
  <si>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</si>
  <si>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</si>
  <si>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</si>
  <si>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</si>
  <si>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</si>
  <si>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</si>
  <si>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</si>
  <si>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</si>
  <si>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</si>
  <si>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</si>
  <si>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</si>
  <si>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</si>
  <si>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</si>
  <si>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</si>
  <si>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</si>
  <si>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</si>
  <si>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</si>
  <si>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</si>
  <si>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</si>
  <si>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</si>
  <si>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</si>
  <si>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</si>
  <si>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</si>
  <si>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</si>
  <si>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</si>
  <si>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</si>
  <si>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</si>
  <si>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</si>
  <si>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</si>
  <si>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</si>
  <si>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</si>
  <si>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</si>
  <si>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</si>
  <si>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</si>
  <si>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</si>
  <si>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</si>
  <si>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</si>
  <si>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</si>
  <si>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</si>
  <si>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</si>
  <si>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</si>
  <si>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</si>
  <si>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</si>
  <si>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</si>
  <si>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</si>
  <si>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</si>
  <si>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</si>
  <si>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</si>
  <si>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</si>
  <si>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</si>
  <si>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</si>
  <si>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</si>
  <si>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</si>
  <si>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</si>
  <si>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</si>
  <si>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</si>
  <si>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</si>
  <si>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</si>
  <si>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</si>
  <si>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</si>
  <si>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</si>
  <si>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</si>
  <si>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</si>
  <si>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</si>
  <si>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</si>
  <si>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</si>
  <si>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</si>
  <si>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</si>
  <si>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</si>
  <si>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</si>
  <si>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</si>
  <si>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</si>
  <si>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</si>
  <si>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</si>
  <si>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</si>
  <si>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</si>
  <si>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</si>
  <si>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</si>
  <si>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</si>
  <si>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</si>
  <si>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</si>
  <si>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</si>
  <si>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</si>
  <si>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</si>
  <si>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</si>
  <si>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</si>
  <si>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</si>
  <si>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</si>
  <si>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</si>
  <si>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</si>
  <si>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</si>
  <si>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</si>
  <si>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</si>
  <si>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</si>
  <si>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</si>
  <si>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</si>
  <si>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</si>
  <si>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</si>
  <si>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</si>
  <si>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</si>
  <si>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</si>
  <si>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</si>
  <si>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</si>
  <si>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</si>
  <si>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</si>
  <si>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</si>
  <si>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</si>
  <si>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</si>
  <si>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</si>
  <si>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</si>
  <si>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</si>
  <si>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</si>
  <si>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</si>
  <si>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</si>
  <si>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</si>
  <si>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</si>
  <si>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</si>
  <si>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</si>
  <si>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</si>
  <si>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</si>
  <si>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</si>
  <si>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</si>
  <si>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</si>
  <si>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</si>
  <si>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</si>
  <si>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</si>
  <si>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</si>
  <si>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</si>
  <si>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</si>
  <si>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</si>
  <si>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</si>
  <si>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</si>
  <si>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</si>
  <si>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</si>
  <si>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</si>
  <si>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</si>
  <si>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</si>
  <si>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</si>
  <si>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</si>
  <si>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</si>
  <si>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</si>
  <si>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</si>
  <si>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</si>
  <si>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</si>
  <si>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</si>
  <si>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</si>
  <si>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</si>
  <si>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</si>
  <si>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</si>
  <si>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</si>
  <si>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</si>
  <si>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</si>
  <si>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</si>
  <si>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</si>
  <si>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</si>
  <si>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</si>
  <si>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</si>
  <si>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</si>
  <si>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</si>
  <si>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</si>
  <si>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</si>
  <si>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</si>
  <si>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</si>
  <si>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</si>
  <si>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</si>
  <si>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</si>
  <si>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</si>
  <si>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</si>
  <si>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</si>
  <si>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</si>
  <si>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</si>
  <si>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</si>
  <si>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</si>
  <si>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</si>
  <si>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</si>
  <si>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</si>
  <si>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</si>
  <si>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</si>
  <si>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</si>
  <si>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</si>
  <si>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</si>
  <si>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</si>
  <si>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</si>
  <si>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</si>
  <si>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</si>
  <si>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</si>
  <si>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</si>
  <si>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</si>
  <si>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</si>
  <si>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</si>
  <si>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</si>
  <si>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</si>
  <si>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</si>
  <si>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</si>
  <si>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</si>
  <si>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</si>
  <si>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</si>
  <si>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</si>
  <si>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</si>
  <si>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</si>
  <si>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</si>
  <si>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</si>
  <si>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</si>
  <si>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</si>
  <si>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</si>
  <si>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</si>
  <si>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</si>
  <si>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</si>
  <si>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</si>
  <si>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</si>
  <si>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</si>
  <si>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</si>
  <si>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</si>
  <si>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</si>
  <si>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</si>
  <si>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</si>
  <si>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</si>
  <si>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</si>
  <si>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</si>
  <si>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</si>
  <si>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</si>
  <si>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</si>
  <si>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</si>
  <si>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</si>
  <si>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</si>
  <si>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</si>
  <si>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</si>
  <si>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</si>
  <si>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</si>
  <si>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</si>
  <si>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</si>
  <si>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</si>
  <si>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</si>
  <si>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</si>
  <si>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</si>
  <si>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</si>
  <si>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</si>
  <si>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</si>
  <si>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</si>
  <si>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</si>
  <si>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</si>
  <si>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</si>
  <si>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</si>
  <si>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</si>
  <si>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</si>
  <si>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</si>
  <si>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</si>
  <si>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</si>
  <si>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</si>
  <si>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</si>
  <si>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</si>
  <si>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</si>
  <si>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</si>
  <si>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</si>
  <si>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</si>
  <si>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</si>
  <si>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</si>
  <si>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</si>
  <si>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</si>
  <si>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</si>
  <si>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</si>
  <si>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</si>
  <si>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</si>
  <si>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</si>
  <si>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</si>
  <si>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</si>
  <si>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</si>
  <si>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</si>
  <si>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</si>
  <si>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</si>
  <si>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</si>
  <si>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</si>
  <si>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</si>
  <si>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</si>
  <si>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</si>
  <si>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</si>
  <si>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</si>
  <si>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</si>
  <si>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</si>
  <si>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</si>
  <si>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</si>
  <si>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</si>
  <si>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</si>
  <si>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</si>
  <si>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</si>
  <si>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</si>
  <si>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</si>
  <si>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</si>
  <si>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</si>
  <si>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</si>
  <si>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</si>
  <si>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</si>
  <si>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</si>
  <si>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</si>
  <si>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</si>
  <si>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</si>
  <si>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</si>
  <si>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</si>
  <si>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</si>
  <si>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</si>
  <si>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</si>
  <si>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</si>
  <si>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</si>
  <si>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</si>
  <si>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</si>
  <si>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</si>
  <si>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</si>
  <si>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</si>
  <si>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</si>
  <si>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</si>
  <si>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</si>
  <si>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</si>
  <si>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</si>
  <si>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</si>
  <si>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</si>
  <si>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</si>
  <si>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</si>
  <si>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</si>
  <si>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</si>
  <si>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</si>
  <si>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</si>
  <si>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</si>
  <si>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</si>
  <si>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</si>
  <si>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</si>
  <si>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</si>
  <si>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</si>
  <si>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</si>
  <si>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</si>
  <si>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</si>
  <si>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</si>
  <si>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</si>
  <si>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</si>
  <si>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</si>
  <si>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</si>
  <si>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</si>
  <si>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</si>
  <si>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</si>
  <si>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</si>
  <si>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</si>
  <si>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</si>
  <si>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</si>
  <si>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</si>
  <si>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</si>
  <si>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</si>
  <si>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</si>
  <si>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</si>
  <si>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</si>
  <si>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</si>
  <si>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</si>
  <si>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</si>
  <si>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</si>
  <si>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</si>
  <si>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</si>
  <si>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</si>
  <si>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</si>
  <si>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</si>
  <si>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</si>
  <si>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</si>
  <si>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</si>
  <si>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</si>
  <si>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</si>
  <si>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</si>
  <si>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</si>
  <si>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</si>
  <si>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</si>
  <si>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</si>
  <si>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</si>
  <si>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</si>
  <si>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</si>
  <si>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</si>
  <si>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</si>
  <si>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</si>
  <si>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</si>
  <si>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</si>
  <si>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</si>
  <si>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</si>
  <si>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</si>
  <si>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</si>
  <si>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</si>
  <si>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</si>
  <si>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</si>
  <si>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</si>
  <si>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</si>
  <si>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</si>
  <si>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</si>
  <si>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</si>
  <si>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</si>
  <si>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</si>
  <si>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</si>
  <si>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</si>
  <si>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</si>
  <si>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</si>
  <si>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</si>
  <si>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</si>
  <si>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</si>
  <si>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</si>
  <si>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</si>
  <si>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</si>
  <si>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</si>
  <si>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</si>
  <si>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</si>
  <si>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</si>
  <si>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</si>
  <si>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</si>
  <si>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</si>
  <si>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</si>
  <si>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</si>
  <si>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</si>
  <si>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</si>
  <si>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</si>
  <si>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</si>
  <si>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</si>
  <si>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</si>
  <si>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</si>
  <si>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</si>
  <si>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</si>
  <si>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</si>
  <si>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</si>
  <si>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</si>
  <si>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</si>
  <si>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</si>
  <si>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</si>
  <si>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</si>
  <si>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</si>
  <si>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</si>
  <si>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</si>
  <si>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</si>
  <si>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</si>
  <si>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</si>
  <si>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</si>
  <si>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</si>
  <si>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</si>
  <si>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</si>
  <si>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</si>
  <si>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</si>
  <si>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</si>
  <si>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</si>
  <si>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</si>
  <si>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</si>
  <si>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</si>
  <si>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</si>
  <si>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</si>
  <si>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</si>
  <si>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</si>
  <si>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</si>
  <si>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</si>
  <si>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</si>
  <si>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</si>
  <si>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</si>
  <si>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</si>
  <si>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</si>
  <si>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</si>
  <si>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</si>
  <si>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</si>
  <si>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</si>
  <si>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</si>
  <si>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</si>
  <si>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</si>
  <si>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</si>
  <si>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</si>
  <si>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</si>
  <si>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</si>
  <si>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</si>
  <si>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</si>
  <si>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</si>
  <si>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</si>
  <si>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</si>
  <si>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</si>
  <si>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</si>
  <si>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</si>
  <si>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</si>
  <si>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</si>
  <si>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</si>
  <si>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</si>
  <si>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</si>
  <si>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</si>
  <si>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</si>
  <si>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</si>
  <si>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</si>
  <si>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</si>
  <si>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</si>
  <si>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</si>
  <si>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</si>
  <si>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</si>
  <si>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</si>
  <si>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</si>
  <si>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</si>
  <si>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</si>
  <si>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</si>
  <si>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</si>
  <si>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</si>
  <si>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</si>
  <si>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</si>
  <si>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</si>
  <si>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</si>
  <si>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</si>
  <si>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</si>
  <si>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</si>
  <si>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</si>
  <si>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</si>
  <si>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</si>
  <si>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</si>
  <si>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</si>
  <si>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</si>
  <si>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</si>
  <si>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</si>
  <si>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</si>
  <si>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</si>
  <si>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</si>
  <si>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</si>
  <si>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</si>
  <si>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</si>
  <si>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</si>
  <si>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</si>
  <si>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</si>
  <si>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</si>
  <si>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</si>
  <si>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</si>
  <si>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</si>
  <si>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</si>
  <si>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</si>
  <si>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</si>
  <si>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</si>
  <si>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</si>
  <si>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</si>
  <si>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</si>
  <si>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</si>
  <si>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</si>
  <si>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</si>
  <si>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</si>
  <si>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</si>
  <si>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</si>
  <si>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</si>
  <si>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</si>
  <si>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</si>
  <si>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</si>
  <si>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</si>
  <si>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</si>
  <si>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</si>
  <si>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</si>
  <si>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</si>
  <si>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</si>
  <si>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</si>
  <si>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</si>
  <si>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</si>
  <si>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</si>
  <si>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</si>
  <si>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</si>
  <si>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</si>
  <si>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</si>
  <si>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</si>
  <si>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</si>
  <si>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</si>
  <si>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</si>
  <si>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</si>
  <si>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</si>
  <si>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</si>
  <si>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</si>
  <si>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</si>
  <si>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</si>
  <si>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</si>
  <si>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</si>
  <si>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</si>
  <si>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</si>
  <si>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</si>
  <si>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</si>
  <si>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</si>
  <si>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</si>
  <si>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</si>
  <si>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</si>
  <si>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</si>
  <si>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</si>
  <si>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</si>
  <si>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</si>
  <si>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</si>
  <si>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</si>
  <si>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</si>
  <si>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</si>
  <si>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</si>
  <si>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</si>
  <si>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</si>
  <si>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</si>
  <si>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</si>
  <si>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</si>
  <si>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</si>
  <si>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</si>
  <si>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</si>
  <si>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</si>
  <si>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</si>
  <si>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</si>
  <si>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</si>
  <si>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</si>
  <si>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</si>
  <si>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</si>
  <si>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</si>
  <si>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</si>
  <si>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</si>
  <si>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</si>
  <si>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</si>
  <si>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</si>
  <si>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</si>
  <si>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</si>
  <si>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</si>
  <si>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</si>
  <si>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</si>
  <si>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</si>
  <si>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</si>
  <si>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</si>
  <si>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</si>
  <si>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</si>
  <si>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</si>
  <si>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</si>
  <si>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</si>
  <si>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</si>
  <si>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</si>
  <si>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</si>
  <si>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</si>
  <si>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</si>
  <si>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</si>
  <si>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</si>
  <si>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</si>
  <si>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</si>
  <si>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</si>
  <si>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</si>
  <si>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</si>
  <si>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</si>
  <si>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</si>
  <si>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</si>
  <si>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</si>
  <si>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</si>
  <si>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</si>
  <si>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</si>
  <si>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</si>
  <si>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</si>
  <si>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</si>
  <si>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</si>
  <si>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</si>
  <si>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</si>
  <si>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</si>
  <si>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</si>
  <si>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</si>
  <si>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</si>
  <si>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</si>
  <si>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</si>
  <si>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</si>
  <si>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</si>
  <si>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</si>
  <si>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</si>
  <si>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</si>
  <si>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</si>
  <si>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</si>
  <si>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</si>
  <si>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</si>
  <si>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</si>
  <si>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</si>
  <si>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</si>
  <si>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</si>
  <si>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</si>
  <si>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</si>
  <si>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</si>
  <si>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</si>
  <si>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</si>
  <si>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</si>
  <si>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</si>
  <si>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</si>
  <si>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</si>
  <si>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</si>
  <si>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</si>
  <si>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</si>
  <si>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</si>
  <si>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</si>
  <si>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</si>
  <si>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</si>
  <si>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</si>
  <si>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</si>
  <si>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</si>
  <si>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</si>
  <si>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</si>
  <si>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</si>
  <si>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</si>
  <si>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</si>
  <si>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</si>
  <si>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</si>
  <si>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</si>
  <si>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</si>
  <si>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</si>
  <si>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</si>
  <si>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</si>
  <si>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</si>
  <si>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</si>
  <si>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</si>
  <si>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</si>
  <si>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</si>
  <si>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</si>
  <si>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</si>
  <si>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</si>
  <si>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</si>
  <si>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</si>
  <si>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</si>
  <si>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</si>
  <si>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</si>
  <si>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</si>
  <si>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</si>
  <si>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</si>
  <si>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</si>
  <si>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</si>
  <si>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</si>
  <si>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</si>
  <si>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</si>
  <si>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</si>
  <si>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</si>
  <si>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</si>
  <si>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</si>
  <si>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</si>
  <si>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</si>
  <si>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</si>
  <si>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</si>
  <si>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</si>
  <si>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</si>
  <si>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</si>
  <si>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</si>
  <si>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</si>
  <si>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</si>
  <si>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</si>
  <si>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</si>
  <si>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</si>
  <si>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</si>
  <si>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</si>
  <si>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</si>
  <si>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</si>
  <si>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</si>
  <si>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</si>
  <si>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</si>
  <si>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</si>
  <si>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</si>
  <si>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</si>
  <si>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</si>
  <si>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</si>
  <si>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</si>
  <si>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</si>
  <si>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</si>
  <si>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</si>
  <si>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</si>
  <si>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</si>
  <si>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</si>
  <si>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</si>
  <si>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</si>
  <si>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</si>
  <si>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</si>
  <si>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</si>
  <si>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</si>
  <si>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</si>
  <si>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</si>
  <si>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</si>
  <si>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</si>
  <si>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</si>
  <si>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</si>
  <si>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</si>
  <si>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</si>
  <si>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</si>
  <si>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</si>
  <si>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</si>
  <si>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</si>
  <si>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</si>
  <si>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</si>
  <si>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</si>
  <si>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</si>
  <si>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</si>
  <si>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</si>
  <si>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</si>
  <si>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</si>
  <si>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</si>
  <si>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</si>
  <si>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</si>
  <si>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</si>
  <si>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</si>
  <si>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</si>
  <si>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</si>
  <si>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</si>
  <si>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</si>
  <si>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</si>
  <si>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</si>
  <si>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</si>
  <si>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</si>
  <si>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</si>
  <si>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</si>
  <si>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</si>
  <si>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</si>
  <si>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</si>
  <si>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</si>
  <si>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</si>
  <si>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</si>
  <si>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</si>
  <si>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</si>
  <si>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</si>
  <si>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</si>
  <si>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</si>
  <si>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</si>
  <si>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</si>
  <si>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</si>
  <si>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</si>
  <si>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</si>
  <si>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</si>
  <si>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</si>
  <si>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</si>
  <si>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</si>
  <si>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</si>
  <si>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</si>
  <si>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</si>
  <si>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</si>
  <si>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</si>
  <si>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</si>
  <si>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</si>
  <si>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</si>
  <si>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</si>
  <si>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</si>
  <si>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</si>
  <si>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</si>
  <si>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</si>
  <si>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</si>
  <si>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</si>
  <si>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</si>
  <si>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</si>
  <si>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</si>
  <si>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</si>
  <si>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</si>
  <si>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</si>
  <si>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</si>
  <si>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</si>
  <si>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</si>
  <si>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</si>
  <si>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</si>
  <si>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</si>
  <si>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</si>
  <si>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</si>
  <si>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</si>
  <si>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</si>
  <si>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</si>
  <si>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</si>
  <si>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</si>
  <si>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</si>
  <si>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</si>
  <si>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</si>
  <si>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</si>
  <si>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</si>
  <si>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</si>
  <si>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</si>
  <si>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</si>
  <si>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</si>
  <si>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</si>
  <si>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</si>
  <si>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</si>
  <si>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</si>
  <si>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</si>
  <si>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</si>
  <si>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</si>
  <si>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</si>
  <si>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</si>
  <si>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</si>
  <si>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</si>
  <si>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</si>
  <si>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</si>
  <si>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</si>
  <si>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</si>
  <si>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</si>
  <si>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</si>
  <si>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</si>
  <si>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</si>
  <si>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</si>
  <si>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</si>
  <si>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</si>
  <si>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</si>
  <si>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</si>
  <si>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</si>
  <si>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</si>
  <si>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</si>
  <si>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</si>
  <si>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</si>
  <si>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</si>
  <si>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</si>
  <si>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</si>
  <si>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</si>
  <si>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</si>
  <si>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</si>
  <si>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</si>
  <si>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</si>
  <si>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</si>
  <si>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</si>
  <si>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</si>
  <si>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</si>
  <si>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</si>
  <si>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</si>
  <si>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</si>
  <si>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</si>
  <si>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</si>
  <si>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</si>
  <si>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</si>
  <si>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</si>
  <si>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</si>
  <si>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</si>
  <si>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</si>
  <si>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</si>
  <si>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</si>
  <si>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</si>
  <si>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</si>
  <si>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</si>
  <si>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</si>
  <si>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</si>
  <si>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</si>
  <si>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</si>
  <si>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</si>
  <si>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</si>
  <si>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</si>
  <si>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</si>
  <si>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</si>
  <si>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</si>
  <si>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</si>
  <si>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</si>
  <si>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</si>
  <si>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</si>
  <si>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</si>
  <si>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</si>
  <si>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</si>
  <si>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</si>
  <si>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</si>
  <si>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</si>
  <si>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</si>
  <si>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</si>
  <si>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</si>
  <si>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</si>
  <si>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</si>
  <si>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</si>
  <si>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</si>
  <si>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</si>
  <si>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</si>
  <si>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</si>
  <si>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</si>
  <si>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</si>
  <si>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</si>
  <si>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</si>
  <si>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</si>
  <si>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</si>
  <si>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</si>
  <si>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</si>
  <si>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</si>
  <si>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</si>
  <si>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</si>
  <si>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</si>
  <si>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</si>
  <si>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</si>
  <si>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</si>
  <si>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</si>
  <si>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</si>
  <si>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</si>
  <si>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</si>
  <si>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</si>
  <si>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</si>
  <si>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</si>
  <si>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</si>
  <si>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</si>
  <si>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</si>
  <si>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</si>
  <si>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</si>
  <si>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</si>
  <si>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</si>
  <si>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</si>
  <si>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</si>
  <si>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</si>
  <si>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</si>
  <si>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</si>
  <si>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</si>
  <si>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</si>
  <si>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</si>
  <si>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</si>
  <si>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</si>
  <si>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</si>
  <si>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</si>
  <si>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</si>
  <si>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</si>
  <si>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</si>
  <si>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</si>
  <si>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</si>
  <si>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</si>
  <si>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</si>
  <si>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</si>
  <si>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</si>
  <si>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</si>
  <si>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</si>
  <si>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</si>
  <si>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</si>
  <si>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</si>
  <si>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</si>
  <si>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</si>
  <si>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</si>
  <si>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</si>
  <si>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</si>
  <si>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</si>
  <si>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</si>
  <si>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</si>
  <si>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</si>
  <si>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</si>
  <si>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</si>
  <si>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</si>
  <si>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</si>
  <si>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</si>
  <si>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</si>
  <si>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</si>
  <si>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</si>
  <si>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</si>
  <si>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</si>
  <si>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</si>
  <si>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</si>
  <si>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</si>
  <si>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</si>
  <si>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</si>
  <si>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</si>
  <si>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</si>
  <si>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</si>
  <si>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</si>
  <si>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</si>
  <si>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</si>
  <si>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</si>
  <si>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</si>
  <si>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</si>
  <si>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</si>
  <si>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</si>
  <si>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</si>
  <si>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</si>
  <si>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</si>
  <si>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</si>
  <si>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</si>
  <si>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</si>
  <si>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</si>
  <si>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</si>
  <si>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</si>
  <si>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</si>
  <si>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</si>
  <si>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</si>
  <si>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</si>
  <si>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</si>
  <si>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</si>
  <si>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</si>
  <si>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</si>
  <si>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</si>
  <si>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</si>
  <si>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</si>
  <si>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</si>
  <si>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</si>
  <si>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</si>
  <si>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</si>
  <si>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</si>
  <si>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</si>
  <si>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</si>
  <si>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</si>
  <si>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</si>
  <si>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</si>
  <si>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</si>
  <si>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</si>
  <si>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</si>
  <si>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</si>
  <si>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</si>
  <si>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</si>
  <si>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</si>
  <si>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</si>
  <si>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</si>
  <si>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</si>
  <si>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</si>
  <si>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</si>
  <si>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</si>
  <si>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</si>
  <si>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</si>
  <si>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</si>
  <si>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</si>
  <si>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</si>
  <si>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</si>
  <si>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</si>
  <si>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</si>
  <si>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</si>
  <si>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</si>
  <si>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</si>
  <si>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</si>
  <si>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</si>
  <si>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</si>
  <si>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</si>
  <si>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</si>
  <si>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</si>
  <si>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</si>
  <si>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</si>
  <si>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</si>
  <si>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</si>
  <si>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</si>
  <si>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</si>
  <si>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</si>
  <si>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</si>
  <si>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</si>
  <si>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</si>
  <si>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</si>
  <si>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</si>
  <si>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</si>
  <si>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</si>
  <si>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</si>
  <si>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</si>
  <si>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</si>
  <si>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</si>
  <si>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</si>
  <si>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</si>
  <si>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</si>
  <si>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</si>
  <si>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</si>
  <si>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</si>
  <si>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</si>
  <si>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</si>
  <si>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</si>
  <si>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</si>
  <si>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</si>
  <si>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</si>
  <si>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</si>
  <si>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</si>
  <si>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</si>
  <si>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</si>
  <si>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</si>
  <si>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</si>
  <si>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</si>
  <si>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</si>
  <si>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</si>
  <si>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</si>
  <si>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</si>
  <si>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</si>
  <si>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</si>
  <si>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</si>
  <si>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</si>
  <si>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</si>
  <si>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</si>
  <si>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</si>
  <si>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</si>
  <si>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</si>
  <si>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</si>
  <si>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</si>
  <si>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</si>
  <si>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</si>
  <si>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</si>
  <si>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</si>
  <si>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</si>
  <si>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</si>
  <si>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</si>
  <si>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</si>
  <si>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</si>
  <si>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</si>
  <si>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</si>
  <si>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</si>
  <si>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</si>
  <si>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</si>
  <si>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</si>
  <si>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</si>
  <si>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</si>
  <si>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</si>
  <si>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</si>
  <si>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</si>
  <si>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</si>
  <si>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</si>
  <si>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</si>
  <si>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</si>
  <si>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</si>
  <si>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</si>
  <si>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</si>
  <si>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</si>
  <si>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</si>
  <si>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</si>
  <si>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</si>
  <si>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</si>
  <si>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</si>
  <si>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</si>
  <si>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</si>
  <si>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</si>
  <si>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</si>
  <si>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</si>
  <si>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</si>
  <si>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</si>
  <si>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</si>
  <si>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</si>
  <si>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</si>
  <si>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</si>
  <si>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</si>
  <si>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</si>
  <si>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</si>
  <si>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</si>
  <si>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</si>
  <si>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</si>
  <si>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</si>
  <si>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</si>
  <si>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</si>
  <si>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</si>
  <si>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</si>
  <si>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</si>
  <si>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</si>
  <si>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</si>
  <si>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</si>
  <si>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</si>
  <si>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</si>
  <si>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</si>
  <si>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</si>
  <si>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</si>
  <si>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</si>
  <si>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</si>
  <si>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</si>
  <si>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</si>
  <si>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</si>
  <si>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</si>
  <si>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</si>
  <si>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</si>
  <si>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</si>
  <si>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</si>
  <si>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</si>
  <si>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</si>
  <si>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</si>
  <si>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</si>
  <si>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</si>
  <si>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</si>
  <si>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</si>
  <si>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</si>
  <si>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</si>
  <si>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</si>
  <si>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</si>
  <si>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</si>
  <si>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</si>
  <si>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</si>
  <si>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</si>
  <si>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</si>
  <si>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</si>
  <si>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</si>
  <si>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</si>
  <si>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</si>
  <si>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</si>
  <si>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</si>
  <si>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</si>
  <si>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</si>
  <si>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</si>
  <si>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</si>
  <si>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</si>
  <si>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</si>
  <si>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</si>
  <si>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</si>
  <si>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</si>
  <si>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</si>
  <si>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</si>
  <si>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</si>
  <si>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</si>
  <si>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</si>
  <si>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</si>
  <si>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</si>
  <si>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</si>
  <si>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</si>
  <si>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</si>
  <si>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</si>
  <si>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</si>
  <si>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</si>
  <si>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</si>
  <si>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</si>
  <si>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</si>
  <si>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</si>
  <si>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</si>
  <si>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</si>
  <si>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</si>
  <si>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</si>
  <si>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</si>
  <si>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</si>
  <si>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</si>
  <si>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</si>
  <si>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</si>
  <si>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</si>
  <si>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</si>
  <si>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</si>
  <si>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</si>
  <si>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</si>
  <si>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</si>
  <si>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</si>
  <si>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</si>
  <si>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</si>
  <si>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</si>
  <si>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</si>
  <si>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</si>
  <si>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</si>
  <si>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</si>
  <si>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</si>
  <si>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</si>
  <si>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</si>
  <si>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</si>
  <si>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</si>
  <si>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</si>
  <si>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</si>
  <si>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</si>
  <si>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</si>
  <si>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</si>
  <si>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</si>
  <si>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</si>
  <si>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</si>
  <si>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</si>
  <si>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</si>
  <si>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</si>
  <si>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</si>
  <si>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</si>
  <si>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</si>
  <si>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</si>
  <si>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</si>
  <si>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</si>
  <si>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</si>
  <si>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</si>
  <si>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</si>
  <si>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</si>
  <si>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</si>
  <si>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</si>
  <si>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</si>
  <si>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</si>
  <si>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</si>
  <si>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</si>
  <si>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</si>
  <si>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</si>
  <si>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</si>
  <si>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</si>
  <si>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</si>
  <si>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</si>
  <si>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</si>
  <si>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</si>
  <si>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</si>
  <si>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</si>
  <si>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</si>
  <si>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</si>
  <si>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</si>
  <si>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</si>
  <si>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</si>
  <si>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</si>
  <si>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</si>
  <si>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</si>
  <si>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</si>
  <si>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</si>
  <si>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</si>
  <si>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</si>
  <si>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</si>
  <si>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</si>
  <si>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</si>
  <si>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</si>
  <si>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</si>
  <si>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</si>
  <si>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</si>
  <si>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</si>
  <si>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</si>
  <si>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</si>
  <si>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</si>
  <si>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</si>
  <si>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</si>
  <si>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</si>
  <si>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</si>
  <si>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</si>
  <si>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</si>
  <si>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</si>
  <si>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</si>
  <si>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</si>
  <si>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</si>
  <si>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</si>
  <si>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</si>
  <si>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</si>
  <si>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</si>
  <si>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</si>
  <si>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</si>
  <si>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</si>
  <si>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</si>
  <si>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</si>
  <si>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</si>
  <si>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</si>
  <si>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</si>
  <si>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</si>
  <si>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</si>
  <si>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</si>
  <si>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</si>
  <si>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</si>
  <si>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</si>
  <si>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</si>
  <si>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</si>
  <si>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</si>
  <si>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</si>
  <si>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</si>
  <si>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</si>
  <si>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</si>
  <si>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</si>
  <si>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</si>
  <si>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</si>
  <si>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</si>
  <si>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</si>
  <si>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</si>
  <si>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</si>
  <si>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</si>
  <si>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</si>
  <si>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</si>
  <si>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</si>
  <si>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</si>
  <si>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</si>
  <si>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</si>
  <si>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</si>
  <si>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</si>
  <si>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</si>
  <si>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</si>
  <si>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</si>
  <si>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</si>
  <si>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</si>
  <si>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</si>
  <si>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</si>
  <si>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</si>
  <si>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</si>
  <si>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</si>
  <si>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</si>
  <si>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</si>
  <si>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</si>
  <si>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</si>
  <si>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</si>
  <si>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</si>
  <si>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</si>
  <si>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</si>
  <si>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</si>
  <si>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</si>
  <si>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</si>
  <si>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</si>
  <si>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</si>
  <si>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</si>
  <si>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</si>
  <si>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</si>
  <si>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</si>
  <si>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</si>
  <si>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</si>
  <si>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</si>
  <si>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</si>
  <si>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</si>
  <si>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</si>
  <si>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</si>
  <si>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</si>
  <si>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</si>
  <si>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</si>
  <si>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</si>
  <si>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</si>
  <si>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</si>
  <si>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</si>
  <si>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</si>
  <si>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</si>
  <si>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</si>
  <si>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</si>
  <si>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</si>
  <si>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</si>
  <si>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</si>
  <si>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</si>
  <si>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</si>
  <si>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</si>
  <si>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</si>
  <si>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</si>
  <si>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</si>
  <si>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</si>
  <si>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</si>
  <si>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</si>
  <si>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</si>
  <si>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</si>
  <si>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</si>
  <si>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</si>
  <si>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</si>
  <si>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</si>
  <si>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</si>
  <si>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</si>
  <si>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</si>
  <si>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</si>
  <si>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</si>
  <si>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</si>
  <si>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</si>
  <si>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</si>
  <si>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</si>
  <si>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</si>
  <si>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</si>
  <si>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</si>
  <si>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</si>
  <si>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</si>
  <si>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</si>
  <si>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</si>
  <si>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</si>
  <si>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</si>
  <si>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</si>
  <si>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</si>
  <si>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</si>
  <si>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</si>
  <si>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</si>
  <si>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</si>
  <si>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</si>
  <si>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</si>
  <si>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</si>
  <si>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</si>
  <si>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</si>
  <si>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</si>
  <si>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</si>
  <si>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</si>
  <si>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</si>
  <si>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</si>
  <si>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</si>
  <si>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</si>
  <si>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</si>
  <si>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</si>
  <si>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</si>
  <si>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</si>
  <si>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</si>
  <si>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</si>
  <si>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</si>
  <si>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</si>
  <si>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</si>
  <si>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</si>
  <si>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</si>
  <si>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</si>
  <si>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</si>
  <si>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</si>
  <si>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</si>
  <si>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</si>
  <si>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</si>
  <si>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</si>
  <si>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</si>
  <si>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</si>
  <si>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</si>
  <si>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</si>
  <si>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</si>
  <si>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</si>
  <si>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</si>
  <si>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</si>
  <si>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</si>
  <si>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</si>
  <si>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</si>
  <si>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</si>
  <si>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</si>
  <si>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</si>
  <si>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</si>
  <si>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</si>
  <si>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</si>
  <si>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</si>
  <si>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</si>
  <si>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</si>
  <si>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</si>
  <si>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</si>
  <si>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</si>
  <si>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</si>
  <si>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</si>
  <si>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</si>
  <si>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</si>
  <si>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</si>
  <si>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</si>
  <si>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</si>
  <si>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</si>
  <si>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</si>
  <si>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</si>
  <si>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</si>
  <si>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</si>
  <si>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</si>
  <si>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</si>
  <si>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</si>
  <si>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</si>
  <si>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</si>
  <si>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</si>
  <si>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</si>
  <si>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</si>
  <si>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</si>
  <si>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</si>
  <si>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</si>
  <si>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</si>
  <si>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</si>
  <si>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</si>
  <si>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</si>
  <si>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</si>
  <si>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</si>
  <si>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</si>
  <si>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</si>
  <si>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</si>
  <si>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</si>
  <si>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</si>
  <si>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</si>
  <si>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</si>
  <si>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</si>
  <si>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</si>
  <si>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</si>
  <si>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</si>
  <si>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</si>
  <si>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</si>
  <si>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</si>
  <si>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</si>
  <si>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</si>
  <si>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</si>
  <si>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</si>
  <si>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</si>
  <si>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</si>
  <si>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</si>
  <si>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</si>
  <si>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</si>
  <si>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</si>
  <si>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</si>
  <si>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</si>
  <si>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</si>
  <si>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</si>
  <si>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</si>
  <si>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</si>
  <si>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</si>
  <si>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</si>
  <si>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</si>
  <si>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</si>
  <si>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</si>
  <si>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</si>
  <si>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</si>
  <si>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</si>
  <si>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</si>
  <si>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</si>
  <si>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</si>
  <si>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</si>
  <si>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</si>
  <si>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</si>
  <si>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</si>
  <si>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</si>
  <si>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</si>
  <si>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</si>
  <si>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</si>
  <si>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</si>
  <si>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</si>
  <si>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</si>
  <si>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</si>
  <si>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</si>
  <si>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</si>
  <si>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</si>
  <si>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</si>
  <si>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</si>
  <si>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</si>
  <si>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</si>
  <si>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</si>
  <si>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</si>
  <si>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</si>
  <si>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</si>
  <si>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</si>
  <si>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</si>
  <si>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</si>
  <si>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</si>
  <si>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</si>
  <si>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</si>
  <si>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</si>
  <si>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</si>
  <si>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</si>
  <si>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</si>
  <si>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</si>
  <si>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</si>
  <si>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</si>
  <si>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</si>
  <si>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</si>
  <si>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</si>
  <si>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</si>
  <si>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</si>
  <si>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</si>
  <si>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</si>
  <si>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</si>
  <si>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</si>
  <si>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</si>
  <si>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</si>
  <si>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</si>
  <si>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</si>
  <si>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</si>
  <si>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</si>
  <si>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</si>
  <si>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</si>
  <si>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</si>
  <si>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</si>
  <si>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</si>
  <si>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</si>
  <si>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</si>
  <si>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</si>
  <si>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</si>
  <si>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</si>
  <si>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</si>
  <si>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</si>
  <si>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</si>
  <si>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</si>
  <si>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</si>
  <si>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</si>
  <si>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</si>
  <si>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</si>
  <si>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</si>
  <si>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</si>
  <si>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</si>
  <si>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</si>
  <si>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</si>
  <si>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</si>
  <si>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</si>
  <si>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</si>
  <si>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</si>
  <si>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</si>
  <si>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</si>
  <si>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</si>
  <si>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</si>
  <si>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</si>
  <si>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</si>
  <si>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</si>
  <si>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</si>
  <si>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</si>
  <si>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</si>
  <si>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</si>
  <si>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</si>
  <si>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</si>
  <si>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</si>
  <si>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</si>
  <si>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</si>
  <si>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</si>
  <si>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</si>
  <si>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</si>
  <si>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</si>
  <si>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</si>
  <si>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</si>
  <si>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</si>
  <si>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</si>
  <si>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</si>
  <si>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</si>
  <si>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</si>
  <si>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</si>
  <si>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</si>
  <si>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</si>
  <si>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</si>
  <si>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</si>
  <si>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</si>
  <si>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</si>
  <si>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</si>
  <si>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</si>
  <si>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</si>
  <si>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</si>
  <si>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</si>
  <si>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</si>
  <si>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</si>
  <si>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</si>
  <si>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</si>
  <si>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</si>
  <si>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</si>
  <si>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</si>
  <si>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</si>
  <si>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</si>
  <si>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</si>
  <si>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</si>
  <si>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</si>
  <si>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</si>
  <si>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</si>
  <si>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</si>
  <si>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</si>
  <si>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</si>
  <si>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</si>
  <si>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</si>
  <si>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</si>
  <si>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</si>
  <si>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</si>
  <si>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</si>
  <si>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</si>
  <si>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</si>
  <si>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</si>
  <si>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</si>
  <si>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</si>
  <si>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</si>
  <si>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</si>
  <si>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</si>
  <si>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</si>
  <si>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</si>
  <si>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</si>
  <si>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</si>
  <si>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</si>
  <si>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</si>
  <si>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</si>
  <si>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</si>
  <si>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</si>
  <si>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</si>
  <si>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</si>
  <si>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</si>
  <si>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</si>
  <si>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</si>
  <si>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</si>
  <si>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</si>
  <si>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</si>
  <si>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</si>
  <si>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</si>
  <si>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</si>
  <si>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</si>
  <si>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</si>
  <si>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</si>
  <si>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</si>
  <si>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</si>
  <si>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</si>
  <si>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</si>
  <si>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</si>
  <si>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</si>
  <si>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</si>
  <si>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</si>
  <si>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</si>
  <si>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</si>
  <si>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</si>
  <si>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</si>
  <si>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</si>
  <si>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</si>
  <si>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</si>
  <si>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</si>
  <si>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</si>
  <si>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</si>
  <si>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</si>
  <si>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</si>
  <si>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</si>
  <si>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</si>
  <si>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</si>
  <si>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</si>
  <si>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</si>
  <si>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</si>
  <si>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</si>
  <si>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</si>
  <si>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</si>
  <si>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</si>
  <si>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</si>
  <si>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</si>
  <si>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</si>
  <si>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</si>
  <si>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</si>
  <si>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</si>
  <si>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</si>
  <si>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</si>
  <si>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</si>
  <si>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</si>
  <si>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</si>
  <si>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</si>
  <si>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</si>
  <si>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</si>
  <si>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</si>
  <si>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</si>
  <si>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</si>
  <si>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</si>
  <si>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</si>
  <si>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</si>
  <si>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</si>
  <si>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</si>
  <si>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</si>
  <si>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</si>
  <si>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</si>
  <si>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</si>
  <si>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</si>
  <si>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</si>
  <si>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</si>
  <si>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</si>
  <si>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</si>
  <si>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</si>
  <si>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</si>
  <si>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</si>
  <si>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</si>
  <si>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</si>
  <si>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</si>
  <si>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</si>
  <si>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</si>
  <si>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</si>
  <si>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</si>
  <si>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</si>
  <si>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</si>
  <si>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</si>
  <si>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</si>
  <si>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</si>
  <si>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</si>
  <si>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</si>
  <si>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</si>
  <si>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</si>
  <si>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</si>
  <si>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</si>
  <si>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</si>
  <si>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</si>
  <si>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</si>
  <si>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</si>
  <si>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</si>
  <si>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</si>
  <si>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</si>
  <si>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</si>
  <si>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</si>
  <si>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</si>
  <si>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</si>
  <si>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</si>
  <si>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</si>
  <si>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</si>
  <si>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</si>
  <si>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</si>
  <si>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</si>
  <si>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</si>
  <si>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</si>
  <si>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</si>
  <si>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</si>
  <si>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</si>
  <si>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</si>
  <si>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</si>
  <si>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</si>
  <si>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</si>
  <si>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</si>
  <si>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</si>
  <si>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</si>
  <si>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</si>
  <si>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</si>
  <si>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</si>
  <si>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</si>
  <si>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</si>
  <si>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</si>
  <si>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</si>
  <si>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</si>
  <si>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</si>
  <si>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</si>
  <si>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</si>
  <si>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</si>
  <si>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</si>
  <si>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</si>
  <si>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</si>
  <si>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</si>
  <si>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</si>
  <si>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</si>
  <si>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</si>
  <si>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</si>
  <si>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</si>
  <si>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</si>
  <si>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</si>
  <si>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</si>
  <si>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</si>
  <si>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</si>
  <si>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</si>
  <si>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</si>
  <si>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</si>
  <si>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</si>
  <si>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</si>
  <si>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</si>
  <si>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</si>
  <si>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</si>
  <si>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</si>
  <si>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</si>
  <si>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</si>
  <si>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</si>
  <si>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</si>
  <si>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</si>
  <si>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</si>
  <si>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</si>
  <si>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</si>
  <si>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</si>
  <si>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</si>
  <si>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</si>
  <si>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</si>
  <si>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</si>
  <si>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</si>
  <si>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</si>
  <si>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</si>
  <si>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</si>
  <si>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</si>
  <si>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</si>
  <si>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</si>
  <si>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</si>
  <si>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</si>
  <si>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</si>
  <si>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</si>
  <si>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</si>
  <si>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</si>
  <si>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</si>
  <si>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</si>
  <si>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</si>
  <si>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</si>
  <si>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</si>
  <si>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</si>
  <si>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</si>
  <si>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</si>
  <si>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</si>
  <si>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</si>
  <si>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</si>
  <si>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</si>
  <si>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</si>
  <si>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</si>
  <si>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</si>
  <si>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</si>
  <si>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</si>
  <si>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</si>
  <si>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</si>
  <si>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</si>
  <si>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</si>
  <si>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</si>
  <si>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</si>
  <si>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</si>
  <si>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</si>
  <si>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</si>
  <si>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</si>
  <si>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</si>
  <si>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</si>
  <si>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</si>
  <si>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</si>
  <si>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</si>
  <si>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</si>
  <si>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</si>
  <si>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</si>
  <si>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</si>
  <si>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</si>
  <si>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</si>
  <si>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</si>
  <si>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</si>
  <si>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</si>
  <si>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</si>
  <si>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</si>
  <si>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</si>
  <si>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</si>
  <si>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</si>
  <si>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</si>
  <si>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</si>
  <si>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</si>
  <si>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</si>
  <si>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</si>
  <si>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</si>
  <si>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</si>
  <si>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</si>
  <si>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</si>
  <si>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</si>
  <si>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</si>
  <si>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</si>
  <si>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</si>
  <si>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</si>
  <si>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</si>
  <si>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</si>
  <si>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</si>
  <si>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</si>
  <si>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</si>
  <si>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</si>
  <si>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</si>
  <si>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</si>
  <si>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</si>
  <si>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</si>
  <si>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</si>
  <si>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</si>
  <si>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</si>
  <si>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</si>
  <si>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</si>
  <si>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</si>
  <si>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</si>
  <si>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</si>
  <si>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</si>
  <si>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</si>
  <si>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</si>
  <si>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</si>
  <si>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</si>
  <si>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</si>
  <si>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</si>
  <si>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</si>
  <si>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</si>
  <si>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</si>
  <si>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</si>
  <si>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</si>
  <si>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</si>
  <si>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</si>
  <si>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</si>
  <si>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</si>
  <si>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</si>
  <si>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</si>
  <si>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</si>
  <si>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</si>
  <si>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</si>
  <si>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</si>
  <si>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</si>
  <si>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</si>
  <si>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</si>
  <si>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</si>
  <si>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</si>
  <si>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</si>
  <si>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</si>
  <si>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</si>
  <si>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</si>
  <si>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</si>
  <si>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</si>
  <si>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</si>
  <si>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</si>
  <si>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</si>
  <si>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</si>
  <si>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</si>
  <si>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</si>
  <si>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</si>
  <si>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</si>
  <si>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</si>
  <si>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</si>
  <si>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</si>
  <si>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</si>
  <si>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</si>
  <si>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</si>
  <si>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</si>
  <si>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</si>
  <si>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</si>
  <si>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</si>
  <si>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</si>
  <si>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</si>
  <si>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</si>
  <si>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</si>
  <si>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</si>
  <si>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</si>
  <si>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</si>
  <si>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</si>
  <si>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</si>
  <si>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</si>
  <si>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</si>
  <si>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</si>
  <si>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</si>
  <si>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</si>
  <si>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</si>
  <si>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</si>
  <si>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</si>
  <si>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</si>
  <si>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</si>
  <si>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</si>
  <si>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</si>
  <si>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</si>
  <si>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</si>
  <si>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</si>
  <si>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</si>
  <si>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</si>
  <si>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</si>
  <si>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</si>
  <si>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</si>
  <si>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</si>
  <si>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</si>
  <si>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</si>
  <si>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</si>
  <si>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</si>
  <si>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</si>
  <si>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</si>
  <si>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</si>
  <si>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</si>
  <si>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</si>
  <si>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</si>
  <si>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</si>
  <si>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</si>
  <si>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</si>
  <si>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</si>
  <si>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</si>
  <si>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</si>
  <si>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</si>
  <si>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</si>
  <si>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</si>
  <si>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</si>
  <si>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</si>
  <si>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</si>
  <si>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</si>
  <si>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</si>
  <si>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</si>
  <si>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</si>
  <si>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</si>
  <si>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</si>
  <si>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</si>
  <si>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</si>
  <si>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</si>
  <si>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</si>
  <si>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</si>
  <si>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</si>
  <si>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</si>
  <si>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</si>
  <si>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</si>
  <si>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</si>
  <si>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</si>
  <si>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</si>
  <si>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</si>
  <si>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</si>
  <si>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</si>
  <si>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</si>
  <si>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</si>
  <si>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</si>
  <si>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</si>
  <si>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</si>
  <si>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</si>
  <si>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</si>
  <si>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</si>
  <si>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</si>
  <si>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</si>
  <si>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</si>
  <si>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</si>
  <si>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</si>
  <si>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</si>
  <si>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</si>
  <si>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</si>
  <si>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</si>
  <si>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</si>
  <si>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</si>
  <si>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</si>
  <si>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</si>
  <si>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</si>
  <si>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</si>
  <si>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</si>
  <si>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</si>
  <si>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</si>
  <si>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</si>
  <si>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</si>
  <si>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</si>
  <si>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</si>
  <si>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</si>
  <si>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</si>
  <si>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</si>
  <si>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</si>
  <si>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</si>
  <si>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</si>
  <si>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</si>
  <si>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</si>
  <si>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</si>
  <si>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</si>
  <si>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</si>
  <si>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</si>
  <si>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</si>
  <si>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</si>
  <si>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</si>
  <si>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</si>
  <si>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</si>
  <si>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</si>
  <si>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</si>
  <si>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</si>
  <si>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</si>
  <si>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</si>
  <si>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</si>
  <si>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</si>
  <si>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</si>
  <si>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</si>
  <si>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</si>
  <si>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</si>
  <si>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</si>
  <si>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</si>
  <si>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</si>
  <si>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</si>
  <si>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</si>
  <si>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</si>
  <si>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</si>
  <si>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</si>
  <si>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</si>
  <si>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</si>
  <si>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</si>
  <si>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</si>
  <si>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</si>
  <si>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</si>
  <si>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</si>
  <si>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</si>
  <si>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</si>
  <si>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</si>
  <si>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</si>
  <si>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</si>
  <si>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</si>
  <si>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</si>
  <si>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</si>
  <si>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</si>
  <si>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</si>
  <si>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</si>
  <si>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</si>
  <si>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</si>
  <si>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</si>
  <si>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</si>
  <si>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</si>
  <si>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</si>
  <si>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</si>
  <si>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</si>
  <si>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</si>
  <si>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</si>
  <si>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</si>
  <si>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</si>
  <si>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</si>
  <si>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</si>
  <si>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</si>
  <si>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</si>
  <si>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</si>
  <si>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</si>
  <si>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</si>
  <si>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</si>
  <si>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</si>
  <si>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</si>
  <si>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</si>
  <si>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</si>
  <si>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</si>
  <si>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</si>
  <si>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</si>
  <si>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</si>
  <si>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</si>
  <si>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</si>
  <si>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</si>
  <si>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</si>
  <si>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</si>
  <si>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</si>
  <si>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</si>
  <si>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</si>
  <si>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</si>
  <si>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</si>
  <si>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</si>
  <si>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</si>
  <si>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</si>
  <si>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</si>
  <si>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</si>
  <si>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</si>
  <si>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</si>
  <si>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</si>
  <si>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</si>
  <si>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</si>
  <si>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</si>
  <si>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</si>
  <si>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</si>
  <si>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</si>
  <si>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</si>
  <si>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</si>
  <si>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</si>
  <si>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</si>
  <si>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</si>
  <si>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</si>
  <si>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</si>
  <si>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</si>
  <si>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</si>
  <si>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</si>
  <si>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</si>
  <si>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</si>
  <si>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</si>
  <si>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</si>
  <si>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</si>
  <si>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</si>
  <si>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</si>
  <si>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</si>
  <si>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</si>
  <si>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</si>
  <si>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</si>
  <si>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</si>
  <si>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</si>
  <si>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</si>
  <si>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</si>
  <si>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</si>
  <si>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</si>
  <si>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</si>
  <si>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</si>
  <si>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</si>
  <si>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</si>
  <si>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</si>
  <si>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</si>
  <si>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</si>
  <si>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</si>
  <si>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</si>
  <si>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</si>
  <si>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</si>
  <si>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</si>
  <si>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</si>
  <si>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</si>
  <si>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</si>
  <si>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</si>
  <si>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</si>
  <si>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</si>
  <si>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</si>
  <si>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</si>
  <si>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</si>
  <si>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</si>
  <si>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</si>
  <si>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</si>
  <si>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</si>
  <si>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</si>
  <si>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</si>
  <si>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</si>
  <si>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</si>
  <si>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</si>
  <si>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</si>
  <si>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</si>
  <si>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</si>
  <si>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</si>
  <si>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</si>
  <si>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</si>
  <si>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</si>
  <si>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</si>
  <si>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</si>
  <si>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</si>
  <si>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</si>
  <si>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</si>
  <si>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</si>
  <si>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</si>
  <si>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</si>
  <si>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</si>
  <si>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</si>
  <si>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</si>
  <si>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</si>
  <si>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</si>
  <si>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</si>
  <si>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</si>
  <si>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</si>
  <si>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</si>
  <si>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</si>
  <si>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</si>
  <si>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</si>
  <si>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</si>
  <si>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</si>
  <si>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</si>
  <si>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</si>
  <si>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</si>
  <si>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</si>
  <si>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</si>
  <si>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</si>
  <si>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</si>
  <si>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</si>
  <si>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</si>
  <si>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</si>
  <si>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</si>
  <si>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</si>
  <si>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</si>
  <si>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</si>
  <si>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</si>
  <si>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</si>
  <si>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</si>
  <si>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</si>
  <si>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</si>
  <si>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</si>
  <si>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</si>
  <si>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</si>
  <si>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</si>
  <si>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</si>
  <si>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</si>
  <si>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</si>
  <si>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</si>
  <si>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</si>
  <si>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</si>
  <si>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</si>
  <si>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</si>
  <si>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</si>
  <si>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</si>
  <si>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</si>
  <si>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</si>
  <si>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</si>
  <si>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</si>
  <si>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</si>
  <si>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</si>
  <si>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</si>
  <si>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</si>
  <si>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</si>
  <si>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</si>
  <si>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</si>
  <si>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</si>
  <si>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</si>
  <si>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</si>
  <si>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</si>
  <si>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</si>
  <si>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</si>
  <si>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</si>
  <si>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</si>
  <si>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</si>
  <si>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</si>
  <si>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</si>
  <si>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</si>
  <si>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</si>
  <si>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</si>
  <si>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</si>
  <si>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</si>
  <si>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</si>
  <si>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</si>
  <si>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</si>
  <si>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</si>
  <si>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</si>
  <si>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</si>
  <si>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</si>
  <si>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</si>
  <si>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</si>
  <si>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</si>
  <si>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</si>
  <si>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</si>
  <si>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</si>
  <si>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</si>
  <si>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</si>
  <si>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</si>
  <si>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</si>
  <si>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</si>
  <si>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</si>
  <si>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</si>
  <si>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</si>
  <si>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</si>
  <si>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</si>
  <si>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</si>
  <si>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</si>
  <si>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</si>
  <si>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</si>
  <si>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</si>
  <si>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</si>
  <si>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</si>
  <si>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</si>
  <si>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</si>
  <si>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</si>
  <si>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</si>
  <si>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</si>
  <si>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</si>
  <si>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</si>
  <si>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</si>
  <si>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</si>
  <si>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</si>
  <si>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</si>
  <si>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</si>
  <si>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</si>
  <si>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</si>
  <si>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</si>
  <si>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</si>
  <si>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</si>
  <si>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</si>
  <si>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</si>
  <si>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</si>
  <si>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</si>
  <si>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</si>
  <si>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</si>
  <si>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</si>
  <si>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</si>
  <si>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</si>
  <si>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</si>
  <si>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</si>
  <si>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</si>
  <si>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</si>
  <si>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</si>
  <si>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</si>
  <si>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</si>
  <si>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</si>
  <si>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</si>
  <si>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</si>
  <si>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</si>
  <si>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</si>
  <si>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</si>
  <si>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</si>
  <si>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</si>
  <si>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</si>
  <si>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</si>
  <si>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</si>
  <si>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</si>
  <si>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</si>
  <si>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</si>
  <si>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</si>
  <si>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</si>
  <si>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</si>
  <si>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</si>
  <si>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</si>
  <si>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</si>
  <si>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</si>
  <si>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</si>
  <si>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</si>
  <si>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</si>
  <si>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</si>
  <si>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</si>
  <si>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</si>
  <si>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</si>
  <si>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</si>
  <si>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</si>
  <si>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</si>
  <si>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</si>
  <si>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</si>
  <si>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</si>
  <si>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</si>
  <si>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</si>
  <si>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</si>
  <si>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</si>
  <si>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</si>
  <si>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</si>
  <si>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</si>
  <si>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</si>
  <si>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</si>
  <si>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</si>
  <si>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</si>
  <si>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</si>
  <si>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</si>
  <si>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</si>
  <si>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</si>
  <si>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</si>
  <si>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</si>
  <si>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</si>
  <si>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</si>
  <si>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</si>
  <si>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</si>
  <si>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</si>
  <si>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</si>
  <si>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</si>
  <si>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</si>
  <si>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</si>
  <si>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</si>
  <si>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</si>
  <si>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</si>
  <si>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</si>
  <si>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</si>
  <si>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</si>
  <si>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</si>
  <si>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</si>
  <si>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</si>
  <si>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</si>
  <si>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</si>
  <si>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</si>
  <si>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</si>
  <si>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</si>
  <si>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</si>
  <si>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</si>
  <si>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</si>
  <si>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</si>
  <si>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</si>
  <si>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</si>
  <si>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</si>
  <si>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</si>
  <si>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</si>
  <si>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</si>
  <si>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</si>
  <si>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</si>
  <si>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</si>
  <si>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</si>
  <si>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</si>
  <si>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</si>
  <si>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</si>
  <si>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</si>
  <si>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</si>
  <si>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</si>
  <si>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</si>
  <si>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</si>
  <si>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</si>
  <si>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</si>
  <si>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</si>
  <si>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</si>
  <si>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</si>
  <si>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</si>
  <si>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</si>
  <si>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</si>
  <si>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</si>
  <si>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</si>
  <si>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</si>
  <si>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</si>
  <si>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</si>
  <si>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</si>
  <si>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</si>
  <si>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</si>
  <si>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</si>
  <si>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</si>
  <si>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</si>
  <si>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</si>
  <si>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</si>
  <si>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</si>
  <si>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</si>
  <si>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</si>
  <si>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</si>
  <si>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</si>
  <si>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</si>
  <si>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</si>
  <si>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</si>
  <si>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</si>
  <si>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</si>
  <si>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</si>
  <si>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</si>
  <si>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</si>
  <si>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</si>
  <si>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</si>
  <si>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</si>
  <si>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</si>
  <si>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</si>
  <si>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</si>
  <si>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</si>
  <si>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</si>
  <si>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</si>
  <si>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</si>
  <si>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</si>
  <si>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</si>
  <si>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</si>
  <si>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</si>
  <si>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</si>
  <si>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</si>
  <si>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</si>
  <si>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</si>
  <si>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</si>
  <si>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</si>
  <si>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</si>
  <si>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</si>
  <si>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</si>
  <si>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</si>
  <si>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</si>
  <si>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</si>
  <si>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</si>
  <si>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</si>
  <si>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</si>
  <si>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</si>
  <si>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</si>
  <si>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</si>
  <si>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</si>
  <si>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</si>
  <si>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</si>
  <si>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</si>
  <si>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</si>
  <si>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</si>
  <si>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</si>
  <si>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</si>
  <si>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</si>
  <si>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</si>
  <si>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</si>
  <si>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</si>
  <si>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</si>
  <si>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</si>
  <si>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</si>
  <si>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</si>
  <si>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</si>
  <si>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</si>
  <si>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</si>
  <si>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</si>
  <si>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</si>
  <si>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</si>
  <si>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</si>
  <si>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</si>
  <si>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</si>
  <si>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</si>
  <si>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</si>
  <si>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</si>
  <si>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</si>
  <si>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</si>
  <si>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</si>
  <si>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</si>
  <si>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</si>
  <si>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</si>
  <si>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</si>
  <si>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</si>
  <si>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</si>
  <si>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</si>
  <si>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</si>
  <si>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</si>
  <si>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</si>
  <si>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</si>
  <si>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</si>
  <si>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</si>
  <si>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</si>
  <si>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</si>
  <si>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</si>
  <si>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</si>
  <si>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</si>
  <si>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</si>
  <si>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</si>
  <si>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</si>
  <si>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</si>
  <si>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</si>
  <si>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</si>
  <si>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</si>
  <si>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</si>
  <si>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</si>
  <si>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</si>
  <si>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</si>
  <si>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</si>
  <si>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</si>
  <si>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</si>
  <si>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</si>
  <si>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</si>
  <si>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</si>
  <si>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</si>
  <si>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</si>
  <si>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</si>
  <si>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</si>
  <si>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</si>
  <si>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</si>
  <si>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</si>
  <si>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</si>
  <si>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</si>
  <si>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</si>
  <si>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</si>
  <si>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</si>
  <si>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</si>
  <si>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</si>
  <si>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</si>
  <si>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</si>
  <si>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</si>
  <si>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</si>
  <si>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</si>
  <si>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</si>
  <si>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</si>
  <si>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</si>
  <si>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</si>
  <si>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</si>
  <si>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</si>
  <si>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</si>
  <si>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</si>
  <si>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</si>
  <si>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</si>
  <si>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</si>
  <si>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</si>
  <si>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</si>
  <si>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</si>
  <si>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</si>
  <si>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</si>
  <si>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</si>
  <si>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</si>
  <si>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</si>
  <si>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</si>
  <si>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</si>
  <si>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</si>
  <si>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</si>
  <si>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</si>
  <si>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</si>
  <si>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</si>
  <si>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</si>
  <si>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</si>
  <si>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</si>
  <si>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</si>
  <si>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</si>
  <si>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</si>
  <si>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</si>
  <si>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</si>
  <si>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</si>
  <si>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</si>
  <si>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</si>
  <si>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</si>
  <si>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</si>
  <si>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</si>
  <si>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</si>
  <si>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</si>
  <si>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</si>
  <si>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</si>
  <si>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</si>
  <si>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</si>
  <si>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</si>
  <si>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</si>
  <si>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</si>
  <si>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</si>
  <si>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</si>
  <si>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</si>
  <si>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</si>
  <si>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</si>
  <si>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</si>
  <si>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</si>
  <si>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</si>
  <si>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</si>
  <si>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</si>
  <si>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</si>
  <si>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</si>
  <si>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</si>
  <si>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</si>
  <si>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</si>
  <si>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</si>
  <si>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</si>
  <si>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</si>
  <si>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</si>
  <si>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</si>
  <si>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</si>
  <si>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</si>
  <si>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</si>
  <si>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</si>
  <si>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</si>
  <si>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</si>
  <si>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</si>
  <si>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</si>
  <si>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</si>
  <si>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</si>
  <si>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</si>
  <si>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</si>
  <si>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</si>
  <si>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</si>
  <si>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</si>
  <si>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</si>
  <si>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</si>
  <si>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</si>
  <si>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</si>
  <si>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</si>
  <si>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</si>
  <si>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</si>
  <si>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</si>
  <si>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</si>
  <si>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</si>
  <si>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</si>
  <si>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</si>
  <si>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</si>
  <si>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</si>
  <si>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</si>
  <si>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</si>
  <si>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</si>
  <si>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</si>
  <si>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</si>
  <si>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</si>
  <si>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</si>
  <si>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</si>
  <si>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</si>
  <si>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</si>
  <si>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</si>
  <si>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</si>
  <si>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</si>
  <si>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</si>
  <si>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</si>
  <si>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</si>
  <si>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</si>
  <si>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</si>
  <si>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</si>
  <si>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</si>
  <si>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</si>
  <si>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</si>
  <si>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</si>
  <si>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</si>
  <si>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</si>
  <si>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</si>
  <si>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</si>
  <si>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</si>
  <si>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</si>
  <si>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</si>
  <si>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</si>
  <si>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</si>
  <si>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</si>
  <si>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</si>
  <si>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</si>
  <si>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</si>
  <si>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</si>
  <si>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</si>
  <si>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</si>
  <si>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</si>
  <si>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</si>
  <si>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</si>
  <si>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</si>
  <si>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</si>
  <si>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</si>
  <si>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</si>
  <si>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</si>
  <si>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</si>
  <si>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</si>
  <si>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</si>
  <si>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</si>
  <si>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</si>
  <si>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</si>
  <si>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</si>
  <si>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</si>
  <si>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</si>
  <si>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</si>
  <si>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</si>
  <si>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</si>
  <si>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</si>
  <si>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</si>
  <si>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</si>
  <si>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</si>
  <si>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</si>
  <si>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</si>
  <si>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</si>
  <si>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</si>
  <si>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</si>
  <si>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</si>
  <si>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</si>
  <si>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</si>
  <si>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</si>
  <si>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</si>
  <si>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</si>
  <si>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</si>
  <si>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</si>
  <si>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</si>
  <si>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</si>
  <si>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</si>
  <si>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</si>
  <si>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</si>
  <si>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</si>
  <si>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</si>
  <si>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</si>
  <si>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</si>
  <si>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</si>
  <si>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</si>
  <si>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</si>
  <si>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</si>
  <si>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</si>
  <si>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</si>
  <si>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</si>
  <si>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</si>
  <si>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</si>
  <si>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</si>
  <si>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</si>
  <si>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</si>
  <si>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</si>
  <si>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</si>
  <si>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</si>
  <si>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</si>
  <si>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</si>
  <si>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</si>
  <si>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</si>
  <si>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</si>
  <si>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</si>
  <si>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</si>
  <si>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</si>
  <si>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</si>
  <si>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</si>
  <si>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</si>
  <si>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</si>
  <si>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</si>
  <si>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</si>
  <si>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</si>
  <si>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</si>
  <si>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</si>
  <si>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</si>
  <si>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</si>
  <si>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</si>
  <si>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</si>
  <si>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</si>
  <si>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</si>
  <si>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</si>
  <si>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</si>
  <si>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</si>
  <si>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</si>
  <si>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</si>
  <si>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</si>
  <si>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</si>
  <si>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</si>
  <si>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</si>
  <si>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</si>
  <si>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</si>
  <si>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</si>
  <si>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</si>
  <si>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</si>
  <si>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</si>
  <si>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</si>
  <si>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</si>
  <si>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</si>
  <si>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</si>
  <si>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</si>
  <si>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</si>
  <si>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</si>
  <si>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</si>
  <si>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</si>
  <si>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</si>
  <si>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</si>
  <si>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</si>
  <si>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</si>
  <si>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</si>
  <si>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</si>
  <si>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</si>
  <si>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</si>
  <si>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</si>
  <si>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</si>
  <si>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</si>
  <si>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</si>
  <si>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</si>
  <si>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</si>
  <si>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</si>
  <si>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</si>
  <si>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</si>
  <si>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</si>
  <si>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</si>
  <si>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</si>
  <si>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</si>
  <si>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</si>
  <si>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</si>
  <si>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</si>
  <si>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</si>
  <si>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</si>
  <si>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</si>
  <si>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</si>
  <si>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</si>
  <si>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</si>
  <si>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</si>
  <si>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</si>
  <si>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</si>
  <si>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</si>
  <si>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</si>
  <si>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</si>
  <si>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</si>
  <si>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</si>
  <si>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</si>
  <si>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</si>
  <si>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</si>
  <si>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</si>
  <si>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</si>
  <si>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</si>
  <si>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</si>
  <si>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</si>
  <si>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</si>
  <si>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</si>
  <si>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</si>
  <si>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</si>
  <si>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</si>
  <si>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</si>
  <si>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</si>
  <si>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</si>
  <si>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</si>
  <si>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</si>
  <si>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</si>
  <si>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</si>
  <si>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</si>
  <si>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</si>
  <si>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</si>
  <si>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</si>
  <si>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</si>
  <si>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</si>
  <si>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</si>
  <si>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</si>
  <si>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</si>
  <si>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</si>
  <si>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</si>
  <si>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</si>
  <si>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</si>
  <si>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</si>
  <si>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</si>
  <si>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</si>
  <si>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</si>
  <si>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</si>
  <si>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</si>
  <si>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</si>
  <si>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</si>
  <si>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</si>
  <si>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</si>
  <si>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</si>
  <si>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</si>
  <si>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</si>
  <si>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</si>
  <si>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</si>
  <si>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</si>
  <si>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</si>
  <si>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</si>
  <si>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</si>
  <si>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</si>
  <si>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</si>
  <si>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</si>
  <si>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</si>
  <si>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</si>
  <si>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</si>
  <si>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</si>
  <si>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</si>
  <si>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</si>
  <si>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</si>
  <si>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</si>
  <si>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</si>
  <si>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</si>
  <si>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</si>
  <si>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</si>
  <si>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</si>
  <si>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</si>
  <si>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</si>
  <si>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</si>
  <si>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</si>
  <si>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</si>
  <si>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</si>
  <si>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</si>
  <si>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</si>
  <si>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</si>
  <si>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</si>
  <si>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</si>
  <si>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</si>
  <si>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</si>
  <si>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</si>
  <si>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</si>
  <si>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</si>
  <si>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</si>
  <si>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</si>
  <si>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</si>
  <si>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</si>
  <si>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</si>
  <si>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</si>
  <si>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</si>
  <si>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</si>
  <si>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</si>
  <si>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</si>
  <si>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</si>
  <si>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</si>
  <si>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</si>
  <si>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</si>
  <si>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</si>
  <si>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</si>
  <si>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</si>
  <si>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</si>
  <si>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</si>
  <si>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</si>
  <si>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</si>
  <si>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</si>
  <si>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</si>
  <si>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</si>
  <si>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</si>
  <si>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</si>
  <si>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</si>
  <si>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</si>
  <si>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</si>
  <si>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</si>
  <si>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</si>
  <si>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</si>
  <si>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</si>
  <si>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</si>
  <si>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</si>
  <si>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</si>
  <si>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</si>
  <si>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</si>
  <si>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</si>
  <si>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</si>
  <si>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</si>
  <si>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</si>
  <si>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</si>
  <si>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</si>
  <si>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</si>
  <si>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</si>
  <si>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</si>
  <si>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</si>
  <si>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</si>
  <si>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</si>
  <si>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</si>
  <si>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</si>
  <si>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</si>
  <si>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</si>
  <si>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</si>
  <si>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</si>
  <si>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</si>
  <si>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</si>
  <si>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</si>
  <si>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</si>
  <si>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</si>
  <si>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</si>
  <si>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</si>
  <si>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</si>
  <si>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</si>
  <si>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</si>
  <si>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</si>
  <si>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</si>
  <si>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</si>
  <si>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</si>
  <si>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</si>
  <si>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</si>
  <si>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</si>
  <si>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</si>
  <si>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</si>
  <si>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</si>
  <si>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</si>
  <si>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</si>
  <si>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</si>
  <si>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</si>
  <si>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</si>
  <si>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</si>
  <si>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</si>
  <si>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</si>
  <si>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</si>
  <si>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</si>
  <si>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</si>
  <si>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</si>
  <si>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</si>
  <si>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</si>
  <si>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</si>
  <si>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</si>
  <si>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</si>
  <si>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</si>
  <si>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</si>
  <si>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</si>
  <si>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</si>
  <si>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</si>
  <si>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</si>
  <si>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</si>
  <si>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</si>
  <si>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</si>
  <si>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</si>
  <si>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</si>
  <si>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</si>
  <si>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</si>
  <si>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</si>
  <si>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</si>
  <si>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</si>
  <si>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</si>
  <si>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</si>
  <si>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</si>
  <si>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</si>
  <si>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</si>
  <si>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</si>
  <si>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</si>
  <si>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</si>
  <si>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</si>
  <si>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</si>
  <si>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</si>
  <si>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</si>
  <si>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</si>
  <si>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</si>
  <si>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</si>
  <si>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</si>
  <si>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</si>
  <si>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</si>
  <si>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</si>
  <si>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</si>
  <si>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</si>
  <si>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</si>
  <si>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</si>
  <si>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</si>
  <si>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</si>
  <si>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</si>
  <si>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</si>
  <si>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</si>
  <si>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</si>
  <si>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</si>
  <si>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</si>
  <si>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</si>
  <si>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</si>
  <si>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</si>
  <si>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</si>
  <si>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</si>
  <si>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</si>
  <si>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</si>
  <si>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</si>
  <si>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</si>
  <si>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</si>
  <si>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</si>
  <si>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</si>
  <si>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</si>
  <si>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</si>
  <si>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</si>
  <si>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</si>
  <si>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</si>
  <si>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</si>
  <si>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</si>
  <si>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</si>
  <si>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</si>
  <si>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</si>
  <si>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</si>
  <si>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</si>
  <si>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</si>
  <si>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</si>
  <si>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</si>
  <si>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</si>
  <si>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</si>
  <si>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</si>
  <si>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</si>
  <si>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</si>
  <si>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</si>
  <si>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</si>
  <si>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</si>
  <si>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</si>
  <si>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</si>
  <si>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</si>
  <si>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</si>
  <si>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</si>
  <si>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</si>
  <si>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</si>
  <si>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</si>
  <si>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</si>
  <si>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</si>
  <si>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</si>
  <si>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</si>
  <si>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</si>
  <si>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</si>
  <si>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</si>
  <si>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</si>
  <si>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</si>
  <si>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</si>
  <si>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</si>
  <si>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</si>
  <si>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</si>
  <si>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</si>
  <si>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</si>
  <si>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</si>
  <si>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</si>
  <si>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</si>
  <si>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</si>
  <si>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</si>
  <si>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</si>
  <si>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</si>
  <si>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</si>
  <si>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</si>
  <si>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</si>
  <si>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</si>
  <si>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</si>
  <si>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</si>
  <si>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</si>
  <si>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</si>
  <si>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</si>
  <si>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</si>
  <si>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</si>
  <si>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</si>
  <si>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</si>
  <si>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</si>
  <si>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</si>
  <si>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</si>
  <si>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</si>
  <si>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</si>
  <si>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</si>
  <si>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</si>
  <si>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</si>
  <si>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</si>
  <si>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</si>
  <si>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</si>
  <si>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</si>
  <si>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</si>
  <si>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</si>
  <si>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</si>
  <si>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</si>
  <si>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</si>
  <si>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</si>
  <si>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</si>
  <si>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</si>
  <si>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</si>
  <si>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</si>
  <si>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</si>
  <si>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</si>
  <si>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</si>
  <si>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</si>
  <si>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</si>
  <si>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</si>
  <si>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</si>
  <si>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</si>
  <si>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</si>
  <si>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</si>
  <si>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</si>
  <si>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</si>
  <si>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</si>
  <si>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</si>
  <si>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</si>
  <si>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</si>
  <si>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</si>
  <si>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</si>
  <si>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</si>
  <si>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</si>
  <si>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</si>
  <si>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</si>
  <si>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</si>
  <si>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</si>
  <si>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</si>
  <si>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</si>
  <si>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</si>
  <si>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</si>
  <si>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</si>
  <si>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</si>
  <si>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</si>
  <si>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</si>
  <si>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</si>
  <si>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</si>
  <si>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</si>
  <si>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</si>
  <si>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</si>
  <si>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</si>
  <si>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</si>
  <si>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</si>
  <si>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</si>
  <si>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</si>
  <si>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</si>
  <si>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</si>
  <si>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</si>
  <si>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</si>
  <si>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</si>
  <si>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</si>
  <si>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</si>
  <si>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</si>
  <si>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</si>
  <si>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</si>
  <si>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</si>
  <si>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</si>
  <si>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</si>
  <si>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</si>
  <si>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</si>
  <si>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</si>
  <si>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</si>
  <si>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</si>
  <si>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</si>
  <si>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</si>
  <si>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</si>
  <si>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</si>
  <si>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</si>
  <si>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</si>
  <si>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</si>
  <si>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</si>
  <si>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</si>
  <si>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</si>
  <si>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</si>
  <si>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</si>
  <si>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</si>
  <si>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</si>
  <si>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</si>
  <si>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</si>
  <si>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</si>
  <si>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</si>
  <si>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</si>
  <si>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</si>
  <si>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</si>
  <si>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</si>
  <si>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</si>
  <si>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</si>
  <si>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</si>
  <si>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</si>
  <si>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</si>
  <si>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</si>
  <si>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</si>
  <si>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</si>
  <si>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</si>
  <si>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</si>
  <si>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</si>
  <si>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</si>
  <si>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</si>
  <si>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</si>
  <si>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</si>
  <si>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</si>
  <si>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</si>
  <si>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</si>
  <si>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</si>
  <si>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</si>
  <si>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</si>
  <si>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</si>
  <si>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</si>
  <si>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</si>
  <si>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</si>
  <si>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</si>
  <si>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</si>
  <si>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</si>
  <si>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</si>
  <si>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</si>
  <si>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</si>
  <si>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</si>
  <si>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</si>
  <si>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</si>
  <si>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</si>
  <si>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</si>
  <si>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</si>
  <si>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</si>
  <si>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</si>
  <si>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</si>
  <si>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</si>
  <si>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</si>
  <si>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</si>
  <si>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</si>
  <si>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</si>
  <si>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</si>
  <si>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</si>
  <si>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</si>
  <si>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</si>
  <si>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</si>
  <si>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</si>
  <si>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</si>
  <si>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</si>
  <si>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</si>
  <si>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</si>
  <si>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</si>
  <si>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</si>
  <si>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</si>
  <si>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</si>
  <si>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</si>
  <si>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</si>
  <si>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</si>
  <si>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</si>
  <si>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</si>
  <si>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</si>
  <si>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</si>
  <si>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</si>
  <si>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</si>
  <si>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</si>
  <si>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</si>
  <si>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</si>
  <si>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</si>
  <si>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</si>
  <si>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</si>
  <si>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</si>
  <si>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</si>
  <si>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</si>
  <si>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</si>
  <si>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</si>
  <si>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</si>
  <si>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</si>
  <si>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</si>
  <si>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</si>
  <si>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</si>
  <si>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</si>
  <si>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</si>
  <si>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</si>
  <si>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</si>
  <si>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</si>
  <si>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</si>
  <si>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</si>
  <si>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</si>
  <si>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</si>
  <si>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</si>
  <si>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</si>
  <si>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</si>
  <si>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</si>
  <si>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</si>
  <si>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</si>
  <si>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</si>
  <si>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</si>
  <si>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</si>
  <si>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</si>
  <si>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</si>
  <si>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</si>
  <si>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</si>
  <si>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</si>
  <si>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</si>
  <si>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</si>
  <si>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</si>
  <si>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</si>
  <si>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</si>
  <si>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</si>
  <si>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</si>
  <si>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</si>
  <si>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</si>
  <si>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</si>
  <si>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</si>
  <si>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</si>
  <si>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</si>
  <si>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</si>
  <si>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</si>
  <si>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</si>
  <si>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</si>
  <si>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</si>
  <si>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</si>
  <si>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</si>
  <si>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</si>
  <si>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</si>
  <si>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</si>
  <si>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</si>
  <si>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</si>
  <si>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</si>
  <si>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</si>
  <si>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</si>
  <si>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</si>
  <si>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</si>
  <si>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</si>
  <si>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</si>
  <si>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</si>
  <si>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</si>
  <si>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</si>
  <si>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</si>
  <si>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</si>
  <si>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</si>
  <si>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</si>
  <si>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</si>
  <si>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</si>
  <si>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</si>
  <si>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</si>
  <si>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</si>
  <si>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</si>
  <si>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</si>
  <si>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</si>
  <si>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</si>
  <si>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</si>
  <si>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</si>
  <si>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</si>
  <si>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</si>
  <si>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</si>
  <si>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</si>
  <si>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</si>
  <si>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</si>
  <si>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</si>
  <si>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</si>
  <si>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</si>
  <si>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</si>
  <si>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</si>
  <si>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</si>
  <si>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</si>
  <si>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</si>
  <si>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</si>
  <si>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</si>
  <si>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</si>
  <si>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</si>
  <si>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</si>
  <si>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</si>
  <si>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</si>
  <si>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</si>
  <si>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</si>
  <si>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</si>
  <si>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</si>
  <si>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</si>
  <si>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</si>
  <si>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</si>
  <si>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</si>
  <si>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</si>
  <si>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</si>
  <si>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</si>
  <si>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</si>
  <si>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</si>
  <si>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</si>
  <si>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</si>
  <si>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</si>
  <si>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</si>
  <si>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</si>
  <si>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</si>
  <si>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</si>
  <si>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</si>
  <si>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</si>
  <si>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</si>
  <si>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</si>
  <si>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</si>
  <si>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</si>
  <si>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</si>
  <si>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</si>
  <si>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</si>
  <si>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</si>
  <si>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</si>
  <si>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</si>
  <si>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</si>
  <si>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</si>
  <si>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</si>
  <si>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</si>
  <si>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</si>
  <si>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</si>
  <si>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</si>
  <si>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</si>
  <si>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</si>
  <si>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</si>
  <si>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</si>
  <si>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</si>
  <si>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</si>
  <si>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</si>
  <si>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</si>
  <si>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</si>
  <si>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</si>
  <si>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</si>
  <si>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</si>
  <si>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</si>
  <si>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</si>
  <si>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</si>
  <si>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</si>
  <si>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</si>
  <si>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</si>
  <si>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</si>
  <si>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</si>
  <si>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</si>
  <si>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</si>
  <si>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</si>
  <si>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</si>
  <si>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</si>
  <si>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</si>
  <si>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</si>
  <si>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</si>
  <si>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</si>
  <si>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</si>
  <si>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</si>
  <si>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</si>
  <si>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</si>
  <si>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</si>
  <si>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</si>
  <si>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</si>
  <si>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</si>
  <si>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</si>
  <si>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</si>
  <si>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</si>
  <si>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</si>
  <si>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</si>
  <si>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</si>
  <si>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</si>
  <si>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</si>
  <si>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</si>
  <si>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</si>
  <si>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</si>
  <si>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</si>
  <si>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</si>
  <si>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</si>
  <si>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</si>
  <si>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</si>
  <si>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</si>
  <si>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</si>
  <si>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</si>
  <si>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</si>
  <si>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</si>
  <si>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</si>
  <si>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</si>
  <si>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</si>
  <si>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</si>
  <si>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</si>
  <si>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</si>
  <si>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</si>
  <si>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</si>
  <si>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</si>
  <si>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</si>
  <si>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</si>
  <si>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</si>
  <si>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</si>
  <si>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</si>
  <si>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</si>
  <si>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</si>
  <si>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</si>
  <si>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</si>
  <si>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</si>
  <si>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</si>
  <si>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</si>
  <si>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</si>
  <si>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</si>
  <si>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</si>
  <si>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</si>
  <si>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</si>
  <si>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</si>
  <si>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</si>
  <si>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</si>
  <si>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</si>
  <si>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</si>
  <si>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</si>
  <si>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</si>
  <si>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</si>
  <si>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</si>
  <si>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</si>
  <si>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</si>
  <si>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</si>
  <si>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</si>
  <si>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</si>
  <si>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</si>
  <si>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</si>
  <si>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</si>
  <si>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</si>
  <si>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</si>
  <si>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</si>
  <si>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</si>
  <si>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</si>
  <si>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</si>
  <si>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</si>
  <si>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</si>
  <si>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</si>
  <si>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</si>
  <si>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</si>
  <si>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</si>
  <si>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</si>
  <si>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</si>
  <si>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</si>
  <si>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</si>
  <si>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</si>
  <si>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</si>
  <si>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</si>
  <si>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</si>
  <si>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</si>
  <si>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</si>
  <si>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</si>
  <si>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</si>
  <si>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</si>
  <si>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</si>
  <si>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</si>
  <si>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</si>
  <si>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</si>
  <si>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</si>
  <si>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</si>
  <si>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</si>
  <si>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</si>
  <si>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</si>
  <si>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</si>
  <si>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</si>
  <si>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</si>
  <si>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</si>
  <si>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</si>
  <si>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</si>
  <si>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</si>
  <si>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</si>
  <si>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</si>
  <si>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</si>
  <si>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</si>
  <si>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</si>
  <si>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</si>
  <si>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</si>
  <si>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</si>
  <si>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</si>
  <si>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</si>
  <si>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</si>
  <si>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</si>
  <si>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</si>
  <si>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</si>
  <si>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</si>
  <si>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</si>
  <si>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</si>
  <si>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</si>
  <si>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</si>
  <si>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</si>
  <si>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</si>
  <si>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</si>
  <si>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</si>
  <si>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</si>
  <si>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</si>
  <si>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</si>
  <si>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</si>
  <si>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</si>
  <si>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</si>
  <si>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</si>
  <si>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</si>
  <si>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</si>
  <si>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</si>
  <si>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</si>
  <si>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</si>
  <si>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</si>
  <si>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</si>
  <si>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</si>
  <si>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</si>
  <si>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</si>
  <si>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</si>
  <si>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</si>
  <si>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</si>
  <si>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</si>
  <si>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</si>
  <si>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</si>
  <si>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</si>
  <si>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</si>
  <si>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</si>
  <si>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</si>
  <si>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</si>
  <si>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</si>
  <si>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</si>
  <si>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</si>
  <si>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</si>
  <si>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</si>
  <si>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</si>
  <si>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</si>
  <si>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</si>
  <si>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</si>
  <si>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</si>
  <si>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</si>
  <si>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</si>
  <si>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</si>
  <si>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</si>
  <si>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</si>
  <si>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</si>
  <si>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</si>
  <si>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</si>
  <si>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</si>
  <si>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</si>
  <si>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</si>
  <si>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</si>
  <si>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</si>
  <si>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</si>
  <si>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</si>
  <si>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</si>
  <si>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</si>
  <si>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</si>
  <si>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</si>
  <si>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</si>
  <si>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</si>
  <si>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</si>
  <si>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</si>
  <si>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</si>
  <si>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</si>
  <si>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</si>
  <si>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</si>
  <si>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</si>
  <si>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</si>
  <si>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</si>
  <si>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</si>
  <si>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</si>
  <si>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</si>
  <si>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</si>
  <si>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</si>
  <si>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</si>
  <si>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</si>
  <si>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</si>
  <si>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</si>
  <si>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</si>
  <si>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</si>
  <si>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</si>
  <si>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</si>
  <si>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</si>
  <si>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</si>
  <si>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</si>
  <si>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</si>
  <si>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</si>
  <si>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</si>
  <si>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</si>
  <si>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</si>
  <si>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</si>
  <si>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</si>
  <si>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</si>
  <si>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</si>
  <si>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</si>
  <si>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</si>
  <si>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</si>
  <si>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</si>
  <si>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</si>
  <si>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</si>
  <si>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</si>
  <si>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</si>
  <si>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</si>
  <si>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</si>
  <si>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</si>
  <si>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</si>
  <si>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</si>
  <si>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</si>
  <si>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</si>
  <si>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</si>
  <si>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</si>
  <si>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</si>
  <si>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</si>
  <si>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</si>
  <si>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</si>
  <si>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</si>
  <si>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</si>
  <si>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</si>
  <si>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</si>
  <si>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</si>
  <si>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</si>
  <si>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</si>
  <si>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</si>
  <si>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</si>
  <si>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</si>
  <si>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</si>
  <si>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</si>
  <si>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</si>
  <si>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</si>
  <si>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</si>
  <si>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</si>
  <si>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</si>
  <si>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</si>
  <si>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</si>
  <si>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</si>
  <si>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</si>
  <si>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</si>
  <si>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</si>
  <si>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</si>
  <si>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</si>
  <si>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</si>
  <si>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</si>
  <si>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</si>
  <si>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</si>
  <si>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</si>
  <si>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</si>
  <si>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</si>
  <si>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</si>
  <si>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</si>
  <si>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</si>
  <si>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</si>
  <si>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</si>
  <si>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</si>
  <si>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</si>
  <si>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</si>
  <si>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</si>
  <si>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</si>
  <si>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</si>
  <si>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</si>
  <si>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</si>
  <si>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</si>
  <si>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</si>
  <si>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</si>
  <si>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</si>
  <si>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</si>
  <si>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</si>
  <si>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</si>
  <si>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</si>
  <si>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</si>
  <si>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</si>
  <si>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</si>
  <si>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</si>
  <si>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</si>
  <si>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</si>
  <si>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</si>
  <si>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</si>
  <si>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</si>
  <si>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</si>
  <si>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</si>
  <si>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</si>
  <si>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</si>
  <si>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</si>
  <si>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</si>
  <si>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</si>
  <si>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</si>
  <si>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</si>
  <si>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</si>
  <si>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</si>
  <si>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</si>
  <si>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</si>
  <si>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</si>
  <si>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</si>
  <si>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</si>
  <si>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</si>
  <si>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</si>
  <si>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</si>
  <si>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</si>
  <si>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</si>
  <si>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</si>
  <si>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</si>
  <si>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</si>
  <si>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</si>
  <si>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</si>
  <si>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</si>
  <si>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</si>
  <si>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</si>
  <si>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</si>
  <si>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</si>
  <si>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</si>
  <si>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</si>
  <si>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</si>
  <si>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</si>
  <si>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</si>
  <si>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</si>
  <si>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</si>
  <si>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</si>
  <si>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</si>
  <si>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</si>
  <si>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</si>
  <si>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</si>
  <si>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</si>
  <si>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</si>
  <si>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</si>
  <si>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</si>
  <si>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</si>
  <si>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</si>
  <si>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</si>
  <si>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</si>
  <si>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</si>
  <si>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</si>
  <si>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</si>
  <si>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</si>
  <si>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</si>
  <si>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</si>
  <si>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</si>
  <si>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</si>
  <si>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</si>
  <si>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</si>
  <si>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</si>
  <si>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</si>
  <si>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</si>
  <si>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</si>
  <si>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</si>
  <si>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</si>
  <si>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</si>
  <si>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</si>
  <si>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</si>
  <si>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</si>
  <si>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</si>
  <si>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</si>
  <si>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</si>
  <si>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</si>
  <si>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</si>
  <si>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</si>
  <si>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</si>
  <si>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</si>
  <si>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</si>
  <si>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</si>
  <si>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</si>
  <si>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</si>
  <si>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</si>
  <si>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</si>
  <si>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</si>
  <si>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</si>
  <si>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</si>
  <si>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</si>
  <si>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</si>
  <si>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</si>
  <si>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</si>
  <si>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</si>
  <si>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</si>
  <si>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</si>
  <si>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</si>
  <si>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</si>
  <si>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</si>
  <si>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</si>
  <si>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</si>
  <si>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</si>
  <si>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</si>
  <si>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</si>
  <si>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</si>
  <si>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</si>
  <si>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</si>
  <si>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</si>
  <si>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</si>
  <si>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</si>
  <si>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</si>
  <si>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</si>
  <si>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</si>
  <si>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</si>
  <si>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</si>
  <si>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</si>
  <si>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</si>
  <si>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</si>
  <si>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</si>
  <si>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</si>
  <si>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</si>
  <si>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</si>
  <si>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</si>
  <si>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</si>
  <si>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</si>
  <si>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</si>
  <si>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</si>
  <si>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</si>
  <si>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</si>
  <si>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</si>
  <si>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</si>
  <si>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</si>
  <si>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</si>
  <si>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</si>
  <si>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</si>
  <si>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</si>
  <si>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</si>
  <si>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</si>
  <si>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</si>
  <si>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</si>
  <si>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</si>
  <si>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</si>
  <si>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</si>
  <si>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</si>
  <si>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</si>
  <si>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</si>
  <si>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</si>
  <si>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</si>
  <si>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</si>
  <si>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</si>
  <si>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</si>
  <si>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</si>
  <si>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</si>
  <si>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</si>
  <si>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</si>
  <si>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</si>
  <si>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</si>
  <si>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</si>
  <si>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</si>
  <si>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</si>
  <si>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</si>
  <si>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</si>
  <si>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</si>
  <si>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</si>
  <si>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</si>
  <si>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</si>
  <si>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</si>
  <si>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</si>
  <si>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</si>
  <si>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</si>
  <si>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</si>
  <si>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</si>
  <si>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</si>
  <si>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</si>
  <si>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</si>
  <si>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</si>
  <si>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</si>
  <si>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</si>
  <si>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</si>
  <si>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</si>
  <si>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</si>
  <si>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</si>
  <si>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</si>
  <si>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</si>
  <si>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</si>
  <si>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</si>
  <si>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</si>
  <si>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</si>
  <si>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</si>
  <si>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</si>
  <si>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</si>
  <si>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</si>
  <si>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</si>
  <si>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</si>
  <si>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</si>
  <si>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</si>
  <si>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</si>
  <si>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</si>
  <si>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</si>
  <si>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</si>
  <si>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</si>
  <si>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</si>
  <si>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</si>
  <si>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</si>
  <si>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</si>
  <si>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</si>
  <si>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</si>
  <si>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</si>
  <si>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</si>
  <si>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</si>
  <si>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</si>
  <si>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</si>
  <si>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</si>
  <si>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</si>
  <si>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</si>
  <si>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</si>
  <si>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</si>
  <si>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</si>
  <si>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</si>
  <si>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</si>
  <si>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</si>
  <si>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</si>
  <si>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</si>
  <si>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</si>
  <si>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</si>
  <si>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</si>
  <si>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</si>
  <si>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</si>
  <si>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</si>
  <si>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</si>
  <si>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</si>
  <si>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</si>
  <si>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</si>
  <si>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</si>
  <si>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</si>
  <si>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</si>
  <si>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</si>
  <si>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</si>
  <si>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</si>
  <si>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</si>
  <si>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</si>
  <si>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</si>
  <si>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</si>
  <si>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</si>
  <si>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</si>
  <si>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</si>
  <si>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</si>
  <si>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</si>
  <si>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</si>
  <si>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</si>
  <si>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</si>
  <si>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</si>
  <si>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</si>
  <si>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</si>
  <si>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</si>
  <si>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</si>
  <si>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</si>
  <si>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</si>
  <si>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</si>
  <si>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</si>
  <si>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</si>
  <si>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</si>
  <si>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</si>
  <si>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</si>
  <si>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</si>
  <si>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</si>
  <si>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</si>
  <si>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</si>
  <si>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</si>
  <si>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</si>
  <si>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</si>
  <si>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</si>
  <si>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</si>
  <si>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</si>
  <si>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</si>
  <si>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</si>
  <si>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</si>
  <si>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</si>
  <si>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</si>
  <si>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</si>
  <si>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</si>
  <si>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</si>
  <si>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</si>
  <si>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</si>
  <si>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</si>
  <si>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</si>
  <si>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</si>
  <si>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</si>
  <si>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</si>
  <si>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</si>
  <si>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</si>
  <si>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</si>
  <si>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</si>
  <si>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</si>
  <si>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</si>
  <si>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</si>
  <si>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</si>
  <si>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</si>
  <si>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</si>
  <si>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</si>
  <si>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</si>
  <si>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</si>
  <si>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</si>
  <si>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</si>
  <si>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</si>
  <si>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</si>
  <si>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</si>
  <si>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</si>
  <si>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</si>
  <si>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</si>
  <si>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</si>
  <si>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</si>
  <si>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</si>
  <si>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</si>
  <si>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</si>
  <si>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</si>
  <si>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</si>
  <si>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</si>
  <si>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</si>
  <si>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</si>
  <si>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</si>
  <si>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</si>
  <si>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</si>
  <si>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</si>
  <si>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</si>
  <si>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</si>
  <si>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</si>
  <si>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</si>
  <si>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</si>
  <si>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</si>
  <si>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</si>
  <si>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</si>
  <si>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</si>
  <si>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</si>
  <si>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</si>
  <si>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</si>
  <si>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</si>
  <si>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</si>
  <si>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</si>
  <si>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</si>
  <si>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</si>
  <si>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</si>
  <si>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</si>
  <si>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</si>
  <si>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</si>
  <si>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</si>
  <si>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</si>
  <si>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</si>
  <si>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</si>
  <si>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</si>
  <si>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</si>
  <si>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</si>
  <si>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</si>
  <si>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</si>
  <si>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</si>
  <si>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</si>
  <si>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</si>
  <si>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</si>
  <si>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</si>
  <si>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</si>
  <si>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</si>
  <si>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</si>
  <si>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</si>
  <si>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</si>
  <si>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</si>
  <si>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</si>
  <si>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</si>
  <si>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</si>
  <si>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</si>
  <si>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</si>
  <si>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</si>
  <si>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</si>
  <si>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</si>
  <si>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</si>
  <si>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</si>
  <si>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</si>
  <si>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</si>
  <si>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</si>
  <si>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</si>
  <si>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</si>
  <si>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</si>
  <si>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</si>
  <si>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</si>
  <si>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</si>
  <si>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</si>
  <si>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</si>
  <si>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</si>
  <si>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</si>
  <si>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</si>
  <si>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</si>
  <si>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</si>
  <si>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</si>
  <si>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</si>
  <si>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</si>
  <si>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</si>
  <si>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</si>
  <si>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</si>
  <si>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</si>
  <si>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</si>
  <si>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</si>
  <si>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</si>
  <si>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</si>
  <si>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</si>
  <si>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</si>
  <si>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</si>
  <si>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</si>
  <si>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</si>
  <si>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</si>
  <si>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</si>
  <si>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</si>
  <si>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</si>
  <si>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</si>
  <si>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</si>
  <si>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</si>
  <si>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</si>
  <si>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</si>
  <si>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</si>
  <si>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</si>
  <si>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</si>
  <si>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</si>
  <si>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</si>
  <si>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</si>
  <si>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</si>
  <si>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</si>
  <si>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</si>
  <si>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</si>
  <si>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</si>
  <si>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</si>
  <si>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</si>
  <si>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</si>
  <si>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</si>
  <si>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</si>
  <si>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</si>
  <si>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</si>
  <si>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</si>
  <si>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</si>
  <si>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</si>
  <si>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</si>
  <si>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</si>
  <si>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</si>
  <si>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</si>
  <si>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</si>
  <si>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</si>
  <si>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</si>
  <si>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</si>
  <si>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</si>
  <si>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</si>
  <si>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</si>
  <si>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</si>
  <si>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</si>
  <si>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</si>
  <si>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</si>
  <si>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</si>
  <si>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</si>
  <si>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</si>
  <si>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</si>
  <si>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</si>
  <si>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</si>
  <si>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</si>
  <si>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</si>
  <si>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</si>
  <si>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</si>
  <si>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</si>
  <si>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</si>
  <si>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</si>
  <si>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</si>
  <si>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</si>
  <si>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</si>
  <si>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</si>
  <si>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</si>
  <si>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</si>
  <si>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</si>
  <si>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</si>
  <si>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</si>
  <si>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</si>
  <si>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</si>
  <si>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</si>
  <si>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</si>
  <si>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</si>
  <si>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</si>
  <si>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</si>
  <si>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</si>
  <si>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</si>
  <si>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</si>
  <si>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</si>
  <si>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</si>
  <si>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</si>
  <si>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</si>
  <si>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</si>
  <si>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</si>
  <si>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</si>
  <si>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</si>
  <si>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</si>
  <si>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</si>
  <si>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</si>
  <si>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</si>
  <si>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</si>
  <si>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</si>
  <si>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</si>
  <si>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</si>
  <si>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</si>
  <si>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</si>
  <si>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</si>
  <si>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</si>
  <si>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</si>
  <si>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</si>
  <si>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</si>
  <si>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</si>
  <si>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</si>
  <si>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</si>
  <si>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</si>
  <si>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</si>
  <si>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</si>
  <si>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</si>
  <si>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</si>
  <si>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</si>
  <si>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</si>
  <si>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</si>
  <si>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</si>
  <si>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</si>
  <si>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</si>
  <si>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</si>
  <si>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</si>
  <si>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</si>
  <si>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</si>
  <si>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</si>
  <si>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</si>
  <si>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</si>
  <si>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</si>
  <si>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</si>
  <si>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</si>
  <si>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</si>
  <si>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</si>
  <si>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</si>
  <si>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</si>
  <si>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</si>
  <si>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</si>
  <si>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</si>
  <si>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</si>
  <si>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</si>
  <si>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</si>
  <si>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</si>
  <si>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</si>
  <si>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</si>
  <si>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</si>
  <si>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</si>
  <si>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</si>
  <si>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</si>
  <si>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</si>
  <si>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</si>
  <si>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</si>
  <si>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</si>
  <si>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</si>
  <si>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</si>
  <si>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</si>
  <si>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</si>
  <si>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</si>
  <si>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</si>
  <si>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</si>
  <si>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</si>
  <si>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</si>
  <si>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</si>
  <si>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</si>
  <si>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</si>
  <si>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</si>
  <si>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</si>
  <si>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</si>
  <si>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</si>
  <si>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</si>
  <si>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</si>
  <si>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</si>
  <si>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</si>
  <si>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</si>
  <si>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</si>
  <si>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</si>
  <si>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</si>
  <si>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</si>
  <si>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</si>
  <si>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</si>
  <si>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</si>
  <si>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</si>
  <si>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</si>
  <si>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</si>
  <si>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</si>
  <si>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</si>
  <si>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</si>
  <si>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</si>
  <si>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</si>
  <si>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</si>
  <si>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</si>
  <si>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</si>
  <si>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</si>
  <si>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</si>
  <si>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</si>
  <si>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</si>
  <si>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</si>
  <si>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</si>
  <si>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</si>
  <si>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</si>
  <si>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</si>
  <si>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</si>
  <si>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</si>
  <si>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</si>
  <si>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</si>
  <si>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</si>
  <si>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</si>
  <si>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</si>
  <si>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</si>
  <si>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</si>
  <si>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</si>
  <si>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</si>
  <si>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</si>
  <si>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</si>
  <si>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</si>
  <si>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</si>
  <si>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</si>
  <si>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</si>
  <si>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</si>
  <si>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</si>
  <si>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</si>
  <si>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</si>
  <si>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</si>
  <si>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</si>
  <si>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</si>
  <si>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</si>
  <si>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</si>
  <si>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</si>
  <si>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</si>
  <si>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</si>
  <si>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</si>
  <si>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</si>
  <si>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</si>
  <si>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</si>
  <si>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</si>
  <si>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</si>
  <si>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</si>
  <si>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</si>
  <si>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</si>
  <si>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</si>
  <si>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</si>
  <si>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</si>
  <si>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</si>
  <si>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</si>
  <si>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</si>
  <si>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</si>
  <si>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</si>
  <si>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</si>
  <si>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</si>
  <si>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</si>
  <si>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</si>
  <si>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</si>
  <si>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</si>
  <si>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</si>
  <si>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</si>
  <si>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</si>
  <si>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</si>
  <si>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</si>
  <si>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</si>
  <si>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</si>
  <si>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</si>
  <si>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</si>
  <si>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</si>
  <si>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</si>
  <si>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</si>
  <si>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</si>
  <si>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</si>
  <si>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</si>
  <si>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</si>
  <si>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</si>
  <si>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</si>
  <si>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</si>
  <si>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</si>
  <si>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</si>
  <si>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</si>
  <si>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</si>
  <si>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</si>
  <si>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</si>
  <si>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</si>
  <si>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</si>
  <si>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</si>
  <si>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</si>
  <si>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</si>
  <si>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</si>
  <si>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</si>
  <si>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</si>
  <si>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</si>
  <si>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</si>
  <si>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</si>
  <si>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</si>
  <si>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</si>
  <si>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</si>
  <si>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</si>
  <si>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</si>
  <si>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</si>
  <si>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</si>
  <si>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</si>
  <si>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</si>
  <si>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</si>
  <si>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</si>
  <si>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</si>
  <si>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</si>
  <si>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</si>
  <si>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</si>
  <si>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</si>
  <si>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</si>
  <si>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</si>
  <si>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</si>
  <si>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</si>
  <si>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</si>
  <si>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</si>
  <si>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</si>
  <si>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</si>
  <si>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</si>
  <si>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</si>
  <si>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</si>
  <si>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</si>
  <si>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</si>
  <si>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</si>
  <si>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</si>
  <si>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</si>
  <si>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</si>
  <si>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</si>
  <si>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</si>
  <si>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</si>
  <si>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</si>
  <si>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</si>
  <si>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</si>
  <si>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</si>
  <si>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</si>
  <si>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</si>
  <si>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</si>
  <si>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</si>
  <si>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</si>
  <si>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</si>
  <si>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</si>
  <si>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</si>
  <si>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</si>
  <si>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</si>
  <si>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</si>
  <si>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</si>
  <si>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</si>
  <si>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</si>
  <si>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</si>
  <si>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</si>
  <si>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</si>
  <si>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</si>
  <si>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</si>
  <si>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</si>
  <si>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</si>
  <si>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</si>
  <si>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</si>
  <si>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</si>
  <si>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</si>
  <si>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</si>
  <si>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</si>
  <si>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</si>
  <si>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</si>
  <si>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</si>
  <si>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</si>
  <si>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</si>
  <si>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</si>
  <si>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</si>
  <si>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</si>
  <si>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</si>
  <si>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</si>
  <si>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</si>
  <si>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</si>
  <si>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</si>
  <si>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</si>
  <si>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</si>
  <si>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</si>
  <si>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</si>
  <si>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</si>
  <si>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</si>
  <si>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</si>
  <si>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</si>
  <si>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</si>
  <si>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</si>
  <si>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</si>
  <si>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</si>
  <si>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</si>
  <si>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</si>
  <si>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</si>
  <si>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</si>
  <si>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</si>
  <si>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</si>
  <si>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</si>
  <si>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</si>
  <si>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</si>
  <si>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</si>
  <si>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</si>
  <si>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</si>
  <si>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</si>
  <si>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</si>
  <si>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</si>
  <si>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</si>
  <si>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</si>
  <si>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</si>
  <si>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</si>
  <si>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</si>
  <si>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</si>
  <si>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</si>
  <si>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</si>
  <si>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</si>
  <si>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</si>
  <si>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</si>
  <si>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</si>
  <si>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</si>
  <si>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</si>
  <si>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</si>
  <si>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</si>
  <si>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</si>
  <si>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</si>
  <si>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</si>
  <si>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</si>
  <si>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</si>
  <si>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</si>
  <si>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</si>
  <si>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</si>
  <si>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</si>
  <si>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</si>
  <si>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</si>
  <si>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</si>
  <si>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</si>
  <si>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</si>
  <si>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</si>
  <si>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</si>
  <si>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</si>
  <si>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</si>
  <si>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</si>
  <si>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</si>
  <si>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</si>
  <si>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</si>
  <si>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</si>
  <si>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</si>
  <si>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</si>
  <si>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</si>
  <si>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</si>
  <si>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</si>
  <si>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</si>
  <si>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</si>
  <si>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</si>
  <si>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</si>
  <si>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</si>
  <si>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</si>
  <si>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</si>
  <si>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</si>
  <si>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</si>
  <si>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</si>
  <si>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</si>
  <si>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</si>
  <si>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</si>
  <si>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</si>
  <si>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</si>
  <si>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</si>
  <si>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</si>
  <si>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</si>
  <si>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</si>
  <si>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</si>
  <si>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</si>
  <si>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</si>
  <si>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</si>
  <si>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</si>
  <si>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</si>
  <si>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</si>
  <si>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</si>
  <si>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</si>
  <si>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</si>
  <si>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</si>
  <si>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</si>
  <si>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</si>
  <si>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</si>
  <si>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</si>
  <si>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</si>
  <si>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</si>
  <si>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</si>
  <si>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</si>
  <si>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</si>
  <si>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</si>
  <si>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</si>
  <si>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</si>
  <si>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</si>
  <si>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</si>
  <si>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</si>
  <si>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</si>
  <si>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</si>
  <si>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</si>
  <si>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</si>
  <si>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</si>
  <si>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</si>
  <si>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</si>
  <si>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</si>
  <si>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</si>
  <si>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</si>
  <si>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</si>
  <si>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</si>
  <si>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</si>
  <si>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</si>
  <si>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</si>
  <si>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</si>
  <si>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</si>
  <si>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</si>
  <si>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</si>
  <si>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</si>
  <si>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</si>
  <si>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</si>
  <si>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</si>
  <si>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</si>
  <si>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</si>
  <si>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</si>
  <si>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</si>
  <si>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</si>
  <si>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</si>
  <si>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</si>
  <si>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</si>
  <si>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</si>
  <si>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</si>
  <si>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</si>
  <si>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</si>
  <si>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</si>
  <si>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</si>
  <si>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</si>
  <si>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</si>
  <si>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</si>
  <si>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</si>
  <si>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</si>
  <si>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</si>
  <si>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</si>
  <si>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</si>
  <si>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</si>
  <si>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</si>
  <si>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</si>
  <si>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</si>
  <si>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</si>
  <si>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</si>
  <si>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</si>
  <si>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</si>
  <si>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</si>
  <si>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</si>
  <si>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</si>
  <si>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</si>
  <si>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</si>
  <si>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</si>
  <si>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</si>
  <si>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</si>
  <si>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</si>
  <si>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</si>
  <si>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</si>
  <si>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</si>
  <si>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</si>
  <si>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</si>
  <si>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</si>
  <si>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</si>
  <si>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</si>
  <si>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</si>
  <si>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</si>
  <si>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</si>
  <si>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</si>
  <si>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</si>
  <si>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</si>
  <si>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</si>
  <si>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</si>
  <si>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</si>
  <si>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</si>
  <si>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</si>
  <si>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</si>
  <si>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</si>
  <si>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</si>
  <si>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</si>
  <si>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</si>
  <si>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</si>
  <si>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</si>
  <si>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</si>
  <si>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</si>
  <si>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</si>
  <si>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</si>
  <si>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</si>
  <si>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</si>
  <si>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</si>
  <si>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</si>
  <si>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</si>
  <si>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</si>
  <si>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</si>
  <si>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</si>
  <si>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</si>
  <si>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</si>
  <si>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</si>
  <si>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</si>
  <si>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</si>
  <si>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</si>
  <si>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</si>
  <si>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</si>
  <si>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</si>
  <si>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</si>
  <si>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</si>
  <si>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</si>
  <si>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</si>
  <si>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</si>
  <si>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</si>
  <si>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</si>
  <si>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</si>
  <si>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</si>
  <si>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</si>
  <si>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</si>
  <si>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</si>
  <si>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</si>
  <si>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</si>
  <si>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</si>
  <si>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</si>
  <si>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</si>
  <si>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</si>
  <si>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</si>
  <si>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</si>
  <si>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</si>
  <si>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</si>
  <si>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</si>
  <si>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</si>
  <si>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</si>
  <si>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</si>
  <si>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</si>
  <si>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</si>
  <si>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</si>
  <si>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</si>
  <si>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</si>
  <si>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</si>
  <si>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</si>
  <si>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</si>
  <si>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</si>
  <si>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</si>
  <si>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</si>
  <si>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</si>
  <si>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</si>
  <si>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</si>
  <si>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</si>
  <si>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</si>
  <si>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</si>
  <si>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</si>
  <si>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</si>
  <si>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</si>
  <si>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</si>
  <si>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</si>
  <si>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</si>
  <si>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</si>
  <si>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</si>
  <si>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</si>
  <si>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</si>
  <si>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</si>
  <si>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</si>
  <si>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</si>
  <si>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</si>
  <si>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</si>
  <si>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</si>
  <si>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</si>
  <si>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</si>
  <si>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</si>
  <si>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</si>
  <si>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</si>
  <si>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</si>
  <si>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</si>
  <si>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</si>
  <si>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</si>
  <si>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</si>
  <si>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</si>
  <si>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</si>
  <si>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</si>
  <si>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</si>
  <si>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</si>
  <si>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</si>
  <si>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</si>
  <si>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</si>
  <si>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</si>
  <si>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</si>
  <si>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</si>
  <si>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</si>
  <si>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</si>
  <si>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</si>
  <si>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</si>
  <si>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</si>
  <si>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</si>
  <si>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</si>
  <si>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</si>
  <si>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</si>
  <si>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</si>
  <si>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</si>
  <si>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</si>
  <si>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</si>
  <si>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</si>
  <si>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</si>
  <si>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</si>
  <si>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</si>
  <si>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</si>
  <si>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</si>
  <si>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</si>
  <si>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</si>
  <si>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</si>
  <si>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</si>
  <si>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</si>
  <si>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</si>
  <si>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</si>
  <si>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</si>
  <si>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</si>
  <si>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</si>
  <si>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</si>
  <si>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</si>
  <si>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</si>
  <si>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</si>
  <si>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</si>
  <si>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</si>
  <si>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</si>
  <si>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</si>
  <si>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</si>
  <si>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</si>
  <si>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</si>
  <si>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</si>
  <si>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</si>
  <si>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</si>
  <si>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</si>
  <si>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</si>
  <si>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</si>
  <si>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</si>
  <si>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</si>
  <si>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</si>
  <si>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</si>
  <si>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</si>
  <si>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</si>
  <si>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</si>
  <si>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</si>
  <si>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</si>
  <si>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</si>
  <si>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</si>
  <si>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</si>
  <si>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</si>
  <si>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</si>
  <si>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</si>
  <si>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</si>
  <si>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</si>
  <si>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</si>
  <si>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</si>
  <si>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</si>
  <si>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</si>
  <si>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</si>
  <si>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</si>
  <si>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</si>
  <si>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</si>
  <si>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</si>
  <si>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</si>
  <si>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</si>
  <si>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</si>
  <si>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</si>
  <si>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</si>
  <si>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</si>
  <si>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</si>
  <si>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</si>
  <si>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</si>
  <si>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</si>
  <si>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</si>
  <si>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</si>
  <si>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</si>
  <si>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</si>
  <si>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</si>
  <si>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</si>
  <si>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</si>
  <si>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</si>
  <si>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</si>
  <si>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</si>
  <si>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</si>
  <si>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</si>
  <si>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</si>
  <si>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</si>
  <si>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</si>
  <si>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</si>
  <si>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</si>
  <si>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</si>
  <si>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</si>
  <si>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</si>
  <si>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</si>
  <si>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</si>
  <si>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</si>
  <si>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</si>
  <si>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</si>
  <si>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</si>
  <si>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</si>
  <si>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</si>
  <si>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</si>
  <si>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</si>
  <si>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</si>
  <si>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</si>
  <si>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</si>
  <si>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</si>
  <si>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</si>
  <si>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</si>
  <si>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</si>
  <si>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</si>
  <si>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</si>
  <si>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</si>
  <si>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</si>
  <si>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</si>
  <si>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</si>
  <si>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</si>
  <si>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</si>
  <si>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</si>
  <si>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</si>
  <si>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</si>
  <si>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</si>
  <si>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</si>
  <si>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</si>
  <si>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</si>
  <si>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</si>
  <si>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</si>
  <si>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</si>
  <si>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</si>
  <si>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</si>
  <si>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</si>
  <si>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</si>
  <si>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</si>
  <si>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</si>
  <si>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</si>
  <si>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</si>
  <si>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</si>
  <si>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</si>
  <si>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</si>
  <si>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</si>
  <si>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</si>
  <si>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</si>
  <si>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</si>
  <si>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</si>
  <si>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</si>
  <si>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</si>
  <si>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</si>
  <si>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</si>
  <si>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</si>
  <si>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</si>
  <si>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</si>
  <si>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</si>
  <si>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</si>
  <si>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</si>
  <si>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</si>
  <si>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</si>
  <si>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</si>
  <si>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</si>
  <si>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</si>
  <si>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</si>
  <si>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</si>
  <si>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</si>
  <si>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</si>
  <si>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</si>
  <si>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</si>
  <si>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</si>
  <si>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</si>
  <si>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</si>
  <si>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</si>
  <si>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</si>
  <si>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</si>
  <si>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</si>
  <si>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</si>
  <si>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</si>
  <si>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</si>
  <si>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</si>
  <si>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</si>
  <si>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</si>
  <si>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</si>
  <si>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</si>
  <si>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</si>
  <si>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</si>
  <si>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</si>
  <si>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</si>
  <si>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</si>
  <si>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</si>
  <si>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</si>
  <si>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</si>
  <si>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</si>
  <si>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</si>
  <si>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</si>
  <si>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</si>
  <si>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</si>
  <si>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</si>
  <si>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</si>
  <si>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</si>
  <si>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</si>
  <si>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</si>
  <si>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</si>
  <si>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</si>
  <si>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</si>
  <si>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</si>
  <si>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</si>
  <si>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</si>
  <si>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</si>
  <si>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</si>
  <si>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</si>
  <si>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</si>
  <si>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</si>
  <si>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</si>
  <si>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</si>
  <si>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</si>
  <si>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</si>
  <si>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</si>
  <si>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</si>
  <si>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</si>
  <si>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</si>
  <si>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</si>
  <si>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</si>
  <si>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</si>
  <si>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</si>
  <si>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</si>
  <si>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</si>
  <si>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</si>
  <si>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</si>
  <si>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</si>
  <si>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</si>
  <si>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</si>
  <si>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</si>
  <si>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</si>
  <si>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</si>
  <si>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</si>
  <si>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</si>
  <si>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</si>
  <si>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</si>
  <si>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</si>
  <si>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</si>
  <si>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</si>
  <si>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</si>
  <si>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</si>
  <si>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</si>
  <si>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</si>
  <si>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</si>
  <si>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</si>
  <si>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</si>
  <si>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</si>
  <si>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</si>
  <si>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</si>
  <si>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</si>
  <si>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</si>
  <si>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</si>
  <si>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</si>
  <si>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</si>
  <si>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</si>
  <si>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</si>
  <si>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</si>
  <si>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</si>
  <si>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</si>
  <si>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</si>
  <si>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</si>
  <si>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</si>
  <si>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</si>
  <si>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</si>
  <si>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</si>
  <si>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</si>
  <si>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</si>
  <si>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</si>
  <si>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</si>
  <si>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</si>
  <si>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</si>
  <si>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</si>
  <si>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</si>
  <si>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</si>
  <si>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</si>
  <si>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</si>
  <si>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</si>
  <si>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</si>
  <si>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</si>
  <si>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</si>
  <si>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</si>
  <si>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</si>
  <si>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</si>
  <si>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</si>
  <si>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</si>
  <si>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</si>
  <si>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</si>
  <si>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</si>
  <si>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</si>
  <si>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</si>
  <si>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</si>
  <si>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</si>
  <si>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</si>
  <si>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</si>
  <si>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</si>
  <si>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</si>
  <si>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</si>
  <si>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</si>
  <si>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</si>
  <si>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</si>
  <si>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</si>
  <si>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</si>
  <si>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</si>
  <si>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</si>
  <si>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</si>
  <si>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</si>
  <si>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</si>
  <si>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</si>
  <si>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</si>
  <si>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</si>
  <si>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</si>
  <si>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</si>
  <si>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</si>
  <si>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</si>
  <si>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</si>
  <si>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</si>
  <si>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</si>
  <si>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</si>
  <si>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</si>
  <si>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</si>
  <si>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</si>
  <si>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</si>
  <si>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</si>
  <si>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</si>
  <si>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</si>
  <si>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</si>
  <si>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</si>
  <si>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</si>
  <si>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</si>
  <si>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</si>
  <si>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</si>
  <si>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</si>
  <si>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</si>
  <si>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</si>
  <si>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</si>
  <si>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</si>
  <si>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</si>
  <si>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</si>
  <si>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</si>
  <si>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</si>
  <si>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</si>
  <si>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</si>
  <si>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</si>
  <si>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</si>
  <si>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</si>
  <si>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</si>
  <si>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</si>
  <si>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</si>
  <si>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</si>
  <si>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</si>
  <si>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</si>
  <si>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</si>
  <si>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</si>
  <si>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</si>
  <si>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</si>
  <si>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</si>
  <si>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</si>
  <si>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</si>
  <si>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</si>
  <si>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</si>
  <si>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</si>
  <si>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</si>
  <si>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</si>
  <si>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</si>
  <si>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</si>
  <si>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</si>
  <si>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</si>
  <si>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</si>
  <si>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</si>
  <si>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</si>
  <si>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</si>
  <si>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</si>
  <si>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</si>
  <si>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</si>
  <si>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</si>
  <si>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</si>
  <si>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</si>
  <si>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</si>
  <si>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</si>
  <si>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</si>
  <si>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</si>
  <si>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</si>
  <si>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</si>
  <si>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</si>
  <si>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</si>
  <si>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</si>
  <si>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</si>
  <si>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</si>
  <si>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</si>
  <si>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</si>
  <si>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</si>
  <si>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</si>
  <si>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</si>
  <si>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</si>
  <si>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</si>
  <si>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</si>
  <si>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</si>
  <si>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</si>
  <si>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</si>
  <si>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</si>
  <si>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</si>
  <si>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</si>
  <si>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</si>
  <si>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</si>
  <si>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</si>
  <si>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</si>
  <si>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</si>
  <si>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</si>
  <si>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</si>
  <si>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</si>
  <si>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</si>
  <si>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</si>
  <si>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</si>
  <si>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</si>
  <si>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</si>
  <si>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</si>
  <si>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</si>
  <si>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</si>
  <si>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</si>
  <si>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</si>
  <si>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</si>
  <si>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</si>
  <si>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</si>
  <si>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</si>
  <si>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</si>
  <si>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</si>
  <si>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</si>
  <si>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</si>
  <si>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</si>
  <si>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</si>
  <si>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</si>
  <si>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</si>
  <si>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</si>
  <si>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</si>
  <si>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</si>
  <si>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</si>
  <si>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</si>
  <si>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</si>
  <si>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</si>
  <si>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</si>
  <si>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</si>
  <si>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</si>
  <si>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</si>
  <si>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</si>
  <si>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</si>
  <si>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</si>
  <si>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</si>
  <si>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</si>
  <si>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</si>
  <si>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</si>
  <si>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</si>
  <si>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</si>
  <si>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</si>
  <si>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</si>
  <si>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</si>
  <si>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</si>
  <si>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</si>
  <si>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</si>
  <si>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</si>
  <si>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</si>
  <si>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</si>
  <si>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</si>
  <si>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</si>
  <si>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</si>
  <si>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</si>
  <si>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</si>
  <si>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</si>
  <si>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</si>
  <si>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</si>
  <si>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</si>
  <si>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</si>
  <si>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</si>
  <si>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</si>
  <si>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</si>
  <si>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</si>
  <si>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</si>
  <si>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</si>
  <si>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</si>
  <si>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</si>
  <si>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</si>
  <si>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</si>
  <si>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</si>
  <si>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</si>
  <si>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</si>
  <si>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</si>
  <si>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</si>
  <si>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</si>
  <si>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</si>
  <si>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</si>
  <si>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</si>
  <si>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</si>
  <si>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</si>
  <si>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</si>
  <si>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</si>
  <si>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</si>
  <si>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</si>
  <si>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</si>
  <si>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</si>
  <si>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</si>
  <si>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</si>
  <si>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</si>
  <si>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</si>
  <si>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</si>
  <si>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</si>
  <si>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</si>
  <si>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</si>
  <si>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</si>
  <si>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</si>
  <si>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</si>
  <si>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</si>
  <si>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</si>
  <si>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</si>
  <si>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</si>
  <si>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</si>
  <si>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</si>
  <si>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</si>
  <si>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</si>
  <si>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</si>
  <si>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</si>
  <si>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</si>
  <si>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</si>
  <si>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</si>
  <si>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</si>
  <si>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</si>
  <si>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</si>
  <si>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</si>
  <si>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</si>
  <si>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</si>
  <si>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</si>
  <si>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</si>
  <si>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</si>
  <si>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</si>
  <si>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</si>
  <si>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</si>
  <si>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</si>
  <si>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</si>
  <si>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</si>
  <si>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</si>
  <si>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</si>
  <si>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</si>
  <si>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</si>
  <si>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</si>
  <si>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</si>
  <si>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</si>
  <si>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</si>
  <si>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</si>
  <si>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</si>
  <si>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</si>
  <si>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</si>
  <si>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</si>
  <si>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</si>
  <si>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</si>
  <si>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</si>
  <si>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</si>
  <si>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</si>
  <si>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</si>
  <si>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</si>
  <si>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</si>
  <si>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</si>
  <si>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</si>
  <si>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</si>
  <si>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</si>
  <si>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</si>
  <si>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</si>
  <si>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</si>
  <si>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</si>
  <si>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</si>
  <si>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</si>
  <si>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</si>
  <si>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</si>
  <si>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</si>
  <si>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</si>
  <si>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</si>
  <si>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</si>
  <si>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</si>
  <si>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</si>
  <si>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</si>
  <si>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</si>
  <si>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</si>
  <si>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</si>
  <si>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</si>
  <si>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</si>
  <si>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</si>
  <si>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</si>
  <si>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</si>
  <si>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</si>
  <si>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</si>
  <si>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</si>
  <si>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</si>
  <si>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</si>
  <si>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</si>
  <si>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</si>
  <si>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</si>
  <si>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</si>
  <si>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</si>
  <si>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</si>
  <si>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</si>
  <si>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</si>
  <si>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</si>
  <si>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</si>
  <si>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</si>
  <si>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</si>
  <si>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</si>
  <si>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</si>
  <si>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</si>
  <si>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</si>
  <si>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</si>
  <si>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</si>
  <si>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</si>
  <si>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</si>
  <si>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</si>
  <si>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</si>
  <si>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</si>
  <si>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</si>
  <si>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</si>
  <si>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</si>
  <si>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</si>
  <si>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</si>
  <si>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</si>
  <si>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</si>
  <si>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</si>
  <si>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</si>
  <si>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</si>
  <si>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</si>
  <si>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</si>
  <si>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</si>
  <si>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</si>
  <si>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</si>
  <si>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</si>
  <si>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</si>
  <si>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</si>
  <si>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</si>
  <si>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</si>
  <si>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</si>
  <si>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</si>
  <si>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</si>
  <si>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</si>
  <si>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</si>
  <si>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</si>
  <si>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</si>
  <si>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</si>
  <si>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</si>
  <si>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</si>
  <si>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</si>
  <si>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</si>
  <si>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</si>
  <si>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</si>
  <si>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</si>
  <si>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</si>
  <si>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</si>
  <si>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</si>
  <si>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</si>
  <si>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</si>
  <si>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</si>
  <si>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</si>
  <si>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</si>
  <si>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</si>
  <si>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</si>
  <si>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</si>
  <si>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</si>
  <si>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</si>
  <si>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</si>
  <si>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</si>
  <si>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</si>
  <si>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</si>
  <si>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</si>
  <si>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</si>
  <si>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</si>
  <si>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</si>
  <si>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</si>
  <si>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</si>
  <si>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</si>
  <si>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</si>
  <si>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</si>
  <si>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</si>
  <si>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</si>
  <si>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</si>
  <si>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</si>
  <si>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</si>
  <si>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</si>
  <si>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</si>
  <si>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</si>
  <si>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</si>
  <si>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</si>
  <si>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</si>
  <si>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</si>
  <si>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</si>
  <si>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</si>
  <si>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</si>
  <si>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</si>
  <si>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</si>
  <si>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</si>
  <si>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</si>
  <si>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</si>
  <si>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</si>
  <si>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</si>
  <si>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</si>
  <si>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</si>
  <si>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</si>
  <si>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</si>
  <si>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</si>
  <si>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</si>
  <si>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</si>
  <si>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</si>
  <si>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</si>
  <si>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</si>
  <si>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</si>
  <si>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</si>
  <si>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</si>
  <si>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</si>
  <si>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</si>
  <si>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</si>
  <si>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</si>
  <si>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</si>
  <si>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</si>
  <si>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</si>
  <si>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</si>
  <si>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</si>
  <si>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</si>
  <si>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</si>
  <si>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</si>
  <si>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</si>
  <si>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</si>
  <si>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</si>
  <si>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</si>
  <si>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</si>
  <si>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</si>
  <si>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</si>
  <si>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</si>
  <si>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</si>
  <si>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</si>
  <si>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</si>
  <si>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</si>
  <si>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</si>
  <si>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</si>
  <si>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</si>
  <si>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</si>
  <si>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</si>
  <si>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</si>
  <si>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</si>
  <si>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</si>
  <si>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</si>
  <si>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</si>
  <si>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</si>
  <si>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</si>
  <si>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</si>
  <si>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</si>
  <si>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</si>
  <si>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</si>
  <si>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</si>
  <si>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</si>
  <si>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</si>
  <si>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</si>
  <si>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</si>
  <si>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</si>
  <si>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</si>
  <si>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</si>
  <si>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</si>
  <si>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</si>
  <si>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</si>
  <si>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</si>
  <si>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</si>
  <si>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</si>
  <si>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</si>
  <si>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</si>
  <si>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</si>
  <si>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</si>
  <si>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</si>
  <si>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</si>
  <si>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</si>
  <si>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</si>
  <si>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</si>
  <si>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</si>
  <si>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</si>
  <si>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</si>
  <si>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</si>
  <si>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</si>
  <si>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</si>
  <si>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</si>
  <si>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</si>
  <si>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</si>
  <si>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</si>
  <si>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</si>
  <si>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</si>
  <si>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</si>
  <si>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</si>
  <si>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</si>
  <si>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</si>
  <si>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</si>
  <si>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</si>
  <si>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</si>
  <si>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</si>
  <si>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</si>
  <si>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</si>
  <si>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</si>
  <si>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</si>
  <si>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</si>
  <si>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</si>
  <si>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</si>
  <si>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</si>
  <si>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</si>
  <si>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</si>
  <si>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</si>
  <si>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</si>
  <si>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</si>
  <si>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</si>
  <si>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</si>
  <si>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</si>
  <si>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</si>
  <si>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</si>
  <si>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</si>
  <si>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</si>
  <si>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</si>
  <si>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</si>
  <si>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</si>
  <si>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</si>
  <si>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</si>
  <si>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</si>
  <si>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</si>
  <si>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</si>
  <si>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</si>
  <si>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</si>
  <si>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</si>
  <si>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</si>
  <si>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</si>
  <si>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</si>
  <si>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</si>
  <si>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</si>
  <si>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</si>
  <si>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</si>
  <si>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</si>
  <si>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</si>
  <si>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</si>
  <si>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</si>
  <si>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</si>
  <si>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</si>
  <si>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</si>
  <si>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</si>
  <si>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</si>
  <si>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</si>
  <si>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</si>
  <si>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</si>
  <si>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</si>
  <si>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</si>
  <si>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</si>
  <si>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</si>
  <si>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</si>
  <si>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</si>
  <si>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</si>
  <si>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</si>
  <si>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</si>
  <si>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</si>
  <si>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</si>
  <si>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</si>
  <si>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</si>
  <si>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</si>
  <si>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</si>
  <si>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</si>
  <si>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</si>
  <si>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</si>
  <si>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</si>
  <si>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</si>
  <si>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</si>
  <si>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</si>
  <si>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</si>
  <si>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</si>
  <si>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</si>
  <si>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</si>
  <si>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</si>
  <si>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</si>
  <si>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</si>
  <si>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</si>
  <si>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</si>
  <si>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</si>
  <si>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</si>
  <si>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</si>
  <si>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</si>
  <si>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</si>
  <si>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</si>
  <si>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</si>
  <si>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</si>
  <si>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</si>
  <si>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</si>
  <si>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</si>
  <si>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</si>
  <si>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</si>
  <si>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</si>
  <si>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</si>
  <si>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</si>
  <si>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</si>
  <si>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</si>
  <si>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</si>
  <si>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</si>
  <si>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</si>
  <si>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</si>
  <si>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</si>
  <si>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</si>
  <si>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</si>
  <si>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</si>
  <si>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</si>
  <si>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</si>
  <si>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</si>
  <si>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</si>
  <si>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</si>
  <si>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</si>
  <si>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</si>
  <si>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</si>
  <si>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</si>
  <si>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</si>
  <si>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</si>
  <si>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</si>
  <si>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</si>
  <si>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</si>
  <si>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</si>
  <si>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</si>
  <si>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</si>
  <si>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</si>
  <si>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</si>
  <si>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</si>
  <si>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</si>
  <si>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</si>
  <si>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</si>
  <si>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</si>
  <si>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</si>
  <si>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</si>
  <si>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</si>
  <si>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</si>
  <si>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</si>
  <si>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</si>
  <si>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</si>
  <si>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</si>
  <si>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</si>
  <si>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</si>
  <si>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</si>
  <si>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</si>
  <si>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</si>
  <si>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</si>
  <si>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</si>
  <si>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</si>
  <si>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</si>
  <si>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</si>
  <si>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</si>
  <si>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</si>
  <si>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</si>
  <si>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</si>
  <si>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</si>
  <si>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</si>
  <si>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</si>
  <si>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</si>
  <si>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</si>
  <si>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</si>
  <si>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</si>
  <si>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</si>
  <si>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</si>
  <si>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</si>
  <si>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</si>
  <si>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</si>
  <si>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</si>
  <si>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</si>
  <si>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</si>
  <si>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</si>
  <si>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</si>
  <si>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</si>
  <si>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</si>
  <si>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</si>
  <si>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</si>
  <si>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</si>
  <si>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</si>
  <si>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</si>
  <si>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</si>
  <si>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</si>
  <si>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</si>
  <si>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</si>
  <si>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</si>
  <si>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</si>
  <si>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</si>
  <si>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</si>
  <si>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</si>
  <si>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</si>
  <si>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</si>
  <si>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</si>
  <si>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</si>
  <si>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</si>
  <si>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</si>
  <si>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</si>
  <si>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</si>
  <si>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</si>
  <si>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</si>
  <si>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</si>
  <si>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</si>
  <si>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</si>
  <si>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</si>
  <si>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</si>
  <si>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</si>
  <si>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</si>
  <si>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</si>
  <si>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</si>
  <si>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</si>
  <si>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</si>
  <si>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</si>
  <si>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</si>
  <si>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</si>
  <si>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</si>
  <si>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</si>
  <si>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</si>
  <si>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</si>
  <si>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</si>
  <si>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</si>
  <si>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</si>
  <si>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</si>
  <si>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</si>
  <si>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</si>
  <si>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</si>
  <si>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</si>
  <si>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</si>
  <si>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</si>
  <si>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</si>
  <si>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</si>
  <si>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</si>
  <si>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</si>
  <si>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</si>
  <si>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</si>
  <si>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</si>
  <si>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</si>
  <si>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</si>
  <si>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</si>
  <si>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</si>
  <si>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</si>
  <si>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</si>
  <si>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</si>
  <si>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</si>
  <si>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</si>
  <si>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</si>
  <si>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</si>
  <si>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</si>
  <si>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</si>
  <si>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</si>
  <si>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</si>
  <si>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</si>
  <si>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</si>
  <si>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</si>
  <si>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</si>
  <si>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</si>
  <si>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</si>
  <si>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</si>
  <si>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</si>
  <si>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</si>
  <si>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</si>
  <si>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</si>
  <si>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</si>
  <si>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</si>
  <si>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</si>
  <si>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</si>
  <si>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</si>
  <si>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</si>
  <si>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</si>
  <si>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</si>
  <si>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</si>
  <si>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</si>
  <si>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</si>
  <si>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</si>
  <si>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</si>
  <si>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</si>
  <si>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</si>
  <si>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</si>
  <si>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</si>
  <si>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</si>
  <si>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</si>
  <si>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</si>
  <si>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</si>
  <si>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</si>
  <si>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</si>
  <si>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</si>
  <si>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</si>
  <si>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</si>
  <si>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</si>
  <si>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</si>
  <si>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</si>
  <si>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</si>
  <si>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</si>
  <si>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</si>
  <si>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</si>
  <si>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</si>
  <si>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</si>
  <si>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</si>
  <si>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</si>
  <si>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</si>
  <si>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</si>
  <si>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</si>
  <si>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</si>
  <si>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</si>
  <si>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</si>
  <si>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</si>
  <si>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</si>
  <si>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</si>
  <si>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</si>
  <si>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</si>
  <si>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</si>
  <si>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</si>
  <si>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</si>
  <si>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</si>
  <si>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</si>
  <si>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</si>
  <si>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</si>
  <si>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</si>
  <si>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</si>
  <si>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</si>
  <si>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</si>
  <si>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</si>
  <si>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</si>
  <si>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</si>
  <si>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</si>
  <si>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</si>
  <si>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</si>
  <si>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</si>
  <si>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</si>
  <si>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</si>
  <si>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</si>
  <si>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</si>
  <si>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</si>
  <si>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</si>
  <si>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</si>
  <si>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</si>
  <si>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</si>
  <si>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</si>
  <si>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</si>
  <si>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</si>
  <si>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</si>
  <si>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</si>
  <si>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</si>
  <si>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</si>
  <si>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</si>
  <si>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</si>
  <si>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</si>
  <si>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</si>
  <si>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</si>
  <si>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</si>
  <si>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</si>
  <si>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</si>
  <si>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</si>
  <si>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</si>
  <si>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</si>
  <si>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</si>
  <si>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</si>
  <si>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</si>
  <si>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</si>
  <si>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</si>
  <si>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</si>
  <si>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</si>
  <si>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</si>
  <si>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</si>
  <si>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</si>
  <si>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</si>
  <si>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</si>
  <si>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</si>
  <si>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</si>
  <si>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</si>
  <si>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</si>
  <si>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</si>
  <si>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</si>
  <si>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</si>
  <si>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</si>
  <si>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</si>
  <si>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</si>
  <si>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</si>
  <si>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</si>
  <si>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</si>
  <si>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</si>
  <si>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</si>
  <si>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</si>
  <si>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</si>
  <si>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</si>
  <si>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</si>
  <si>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</si>
  <si>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</si>
  <si>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</si>
  <si>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</si>
  <si>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</si>
  <si>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</si>
  <si>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</si>
  <si>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</si>
  <si>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</si>
  <si>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</si>
  <si>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</si>
  <si>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</si>
  <si>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</si>
  <si>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</si>
  <si>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</si>
  <si>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</si>
  <si>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</si>
  <si>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</si>
  <si>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</si>
  <si>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</si>
  <si>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</si>
  <si>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</si>
  <si>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</si>
  <si>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</si>
  <si>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</si>
  <si>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</si>
  <si>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</si>
  <si>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</si>
  <si>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</si>
  <si>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</si>
  <si>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</si>
  <si>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</si>
  <si>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</si>
  <si>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</si>
  <si>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</si>
  <si>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</si>
  <si>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</si>
  <si>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</si>
  <si>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</si>
  <si>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</si>
  <si>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</si>
  <si>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</si>
  <si>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</si>
  <si>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</si>
  <si>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</si>
  <si>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</si>
  <si>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</si>
  <si>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</si>
  <si>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</si>
  <si>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</si>
  <si>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</si>
  <si>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</si>
  <si>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</si>
  <si>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</si>
  <si>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</si>
  <si>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</si>
  <si>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</si>
  <si>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</si>
  <si>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</si>
  <si>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</si>
  <si>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</si>
  <si>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</si>
  <si>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</si>
  <si>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</si>
  <si>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</si>
  <si>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</si>
  <si>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</si>
  <si>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</si>
  <si>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</si>
  <si>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</si>
  <si>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</si>
  <si>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</si>
  <si>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</si>
  <si>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</si>
  <si>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</si>
  <si>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</si>
  <si>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</si>
  <si>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</si>
  <si>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</si>
  <si>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</si>
  <si>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</si>
  <si>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</si>
  <si>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</si>
  <si>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</si>
  <si>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</si>
  <si>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</si>
  <si>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</si>
  <si>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</si>
  <si>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</si>
  <si>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</si>
  <si>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</si>
  <si>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</si>
  <si>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</si>
  <si>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</si>
  <si>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</si>
  <si>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</si>
  <si>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</si>
  <si>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</si>
  <si>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</si>
  <si>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</si>
  <si>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</si>
  <si>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</si>
  <si>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</si>
  <si>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</si>
  <si>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</si>
  <si>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</si>
  <si>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</si>
  <si>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</si>
  <si>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</si>
  <si>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</si>
  <si>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</si>
  <si>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</si>
  <si>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</si>
  <si>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</si>
  <si>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</si>
  <si>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</si>
  <si>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</si>
  <si>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</si>
  <si>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</si>
  <si>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</si>
  <si>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</si>
  <si>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</si>
  <si>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</si>
  <si>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</si>
  <si>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</si>
  <si>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</si>
  <si>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</si>
  <si>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</si>
  <si>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</si>
  <si>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</si>
  <si>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</si>
  <si>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</si>
  <si>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</si>
  <si>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</si>
  <si>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</si>
  <si>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</si>
  <si>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</si>
  <si>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</si>
  <si>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</si>
  <si>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</si>
  <si>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</si>
  <si>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</si>
  <si>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</si>
  <si>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</si>
  <si>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</si>
  <si>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</si>
  <si>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</si>
  <si>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</si>
  <si>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</si>
  <si>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</si>
  <si>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</si>
  <si>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</si>
  <si>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</si>
  <si>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</si>
  <si>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</si>
  <si>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</si>
  <si>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</si>
  <si>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</si>
  <si>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</si>
  <si>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</si>
  <si>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</si>
  <si>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</si>
  <si>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</si>
  <si>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</si>
  <si>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</si>
  <si>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</si>
  <si>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</si>
  <si>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</si>
  <si>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</si>
  <si>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</si>
  <si>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</si>
  <si>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</si>
  <si>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</si>
  <si>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</si>
  <si>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</si>
  <si>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</si>
  <si>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</si>
  <si>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</si>
  <si>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</si>
  <si>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</si>
  <si>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</si>
  <si>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</si>
  <si>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</si>
  <si>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</si>
  <si>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</si>
  <si>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</si>
  <si>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</si>
  <si>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</si>
  <si>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</si>
  <si>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</si>
  <si>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</si>
  <si>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</si>
  <si>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</si>
  <si>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</si>
  <si>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</si>
  <si>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</si>
  <si>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</si>
  <si>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</si>
  <si>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</si>
  <si>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</si>
  <si>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</si>
  <si>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</si>
  <si>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</si>
  <si>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</si>
  <si>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</si>
  <si>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</si>
  <si>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</si>
  <si>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</si>
  <si>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</si>
  <si>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</si>
  <si>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</si>
  <si>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</si>
  <si>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</si>
  <si>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</si>
  <si>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</si>
  <si>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</si>
  <si>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</si>
  <si>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</si>
  <si>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</si>
  <si>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</si>
  <si>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</si>
  <si>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</si>
  <si>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</si>
  <si>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</si>
  <si>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</si>
  <si>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</si>
  <si>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</si>
  <si>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</si>
  <si>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</si>
  <si>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</si>
  <si>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</si>
  <si>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</si>
  <si>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</si>
  <si>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</si>
  <si>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</si>
  <si>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</si>
  <si>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</si>
  <si>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</si>
  <si>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</si>
  <si>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</si>
  <si>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</si>
  <si>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</si>
  <si>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</si>
  <si>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</si>
  <si>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</si>
  <si>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</si>
  <si>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</si>
  <si>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</si>
  <si>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</si>
  <si>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</si>
  <si>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</si>
  <si>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</si>
  <si>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</si>
  <si>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</si>
  <si>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</si>
  <si>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</si>
  <si>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</si>
  <si>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</si>
  <si>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</si>
  <si>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</si>
  <si>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</si>
  <si>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</si>
  <si>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</si>
  <si>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</si>
  <si>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</si>
  <si>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</si>
  <si>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</si>
  <si>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</si>
  <si>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</si>
  <si>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</si>
  <si>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</si>
  <si>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</si>
  <si>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</si>
  <si>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</si>
  <si>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</si>
  <si>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</si>
  <si>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</si>
  <si>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</si>
  <si>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</si>
  <si>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</si>
  <si>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</si>
  <si>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</si>
  <si>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</si>
  <si>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</si>
  <si>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</si>
  <si>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</si>
  <si>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</si>
  <si>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</si>
  <si>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</si>
  <si>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</si>
  <si>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</si>
  <si>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</si>
  <si>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</si>
  <si>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</si>
  <si>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</si>
  <si>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</si>
  <si>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</si>
  <si>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</si>
  <si>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</si>
  <si>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</si>
  <si>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</si>
  <si>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</si>
  <si>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</si>
  <si>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</si>
  <si>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</si>
  <si>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</si>
  <si>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</si>
  <si>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</si>
  <si>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</si>
  <si>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</si>
  <si>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</si>
  <si>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</si>
  <si>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</si>
  <si>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</si>
  <si>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</si>
  <si>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</si>
  <si>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</si>
  <si>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</si>
  <si>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</si>
  <si>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</si>
  <si>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</si>
  <si>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</si>
  <si>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</si>
  <si>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</si>
  <si>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</si>
  <si>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</si>
  <si>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</si>
  <si>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</si>
  <si>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</si>
  <si>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</si>
  <si>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</si>
  <si>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</si>
  <si>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</si>
  <si>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</si>
  <si>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</si>
  <si>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</si>
  <si>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</si>
  <si>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</si>
  <si>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</si>
  <si>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</si>
  <si>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</si>
  <si>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</si>
  <si>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</si>
  <si>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</si>
  <si>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</si>
  <si>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</si>
  <si>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</si>
  <si>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</si>
  <si>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</si>
  <si>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</si>
  <si>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</si>
  <si>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</si>
  <si>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</si>
  <si>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</si>
  <si>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</si>
  <si>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</si>
  <si>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</si>
  <si>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</si>
  <si>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</si>
  <si>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</si>
  <si>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</si>
  <si>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</si>
  <si>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</si>
  <si>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</si>
  <si>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</si>
  <si>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</si>
  <si>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</si>
  <si>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</si>
  <si>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</si>
  <si>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</si>
  <si>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</si>
  <si>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</si>
  <si>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</si>
  <si>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</si>
  <si>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</si>
  <si>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</si>
  <si>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</si>
  <si>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</si>
  <si>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</si>
  <si>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</si>
  <si>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</si>
  <si>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</si>
  <si>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</si>
  <si>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</si>
  <si>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</si>
  <si>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</si>
  <si>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</si>
  <si>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</si>
  <si>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</si>
  <si>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</si>
  <si>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</si>
  <si>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</si>
  <si>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</si>
  <si>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</si>
  <si>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</si>
  <si>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</si>
  <si>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</si>
  <si>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</si>
  <si>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</si>
  <si>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</si>
  <si>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</si>
  <si>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</si>
  <si>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</si>
  <si>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</si>
  <si>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</si>
  <si>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</si>
  <si>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</si>
  <si>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</si>
  <si>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</si>
  <si>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</si>
  <si>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</si>
  <si>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</si>
  <si>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</si>
  <si>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</si>
  <si>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</si>
  <si>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</si>
  <si>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</si>
  <si>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</si>
  <si>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</si>
  <si>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</si>
  <si>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</si>
  <si>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</si>
  <si>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</si>
  <si>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</si>
  <si>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</si>
  <si>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</si>
  <si>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</si>
  <si>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</si>
  <si>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</si>
  <si>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</si>
  <si>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</si>
  <si>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</si>
  <si>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</si>
  <si>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</si>
  <si>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</si>
  <si>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</si>
  <si>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</si>
  <si>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</si>
  <si>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</si>
  <si>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</si>
  <si>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</si>
  <si>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</si>
  <si>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</si>
  <si>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</si>
  <si>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</si>
  <si>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</si>
  <si>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</si>
  <si>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</si>
  <si>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</si>
  <si>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</si>
  <si>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</si>
  <si>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</si>
  <si>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</si>
  <si>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</si>
  <si>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</si>
  <si>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</si>
  <si>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</si>
  <si>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</si>
  <si>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</si>
  <si>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</si>
  <si>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</si>
  <si>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</si>
  <si>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</si>
  <si>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</si>
  <si>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</si>
  <si>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</si>
  <si>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</si>
  <si>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</si>
  <si>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</si>
  <si>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</si>
  <si>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</si>
  <si>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</si>
  <si>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</si>
  <si>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</si>
  <si>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</si>
  <si>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</si>
  <si>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</si>
  <si>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</si>
  <si>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</si>
  <si>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</si>
  <si>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</si>
  <si>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</si>
  <si>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</si>
  <si>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</si>
  <si>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</si>
  <si>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</si>
  <si>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</si>
  <si>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</si>
  <si>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</si>
  <si>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</si>
  <si>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</si>
  <si>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</si>
  <si>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</si>
  <si>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</si>
  <si>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</si>
  <si>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</si>
  <si>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</si>
  <si>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</si>
  <si>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</si>
  <si>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</si>
  <si>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</si>
  <si>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</si>
  <si>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</si>
  <si>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</si>
  <si>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</si>
  <si>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</si>
  <si>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</si>
  <si>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</si>
  <si>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</si>
  <si>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</si>
  <si>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</si>
  <si>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</si>
  <si>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</si>
  <si>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</si>
  <si>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</si>
  <si>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</si>
  <si>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</si>
  <si>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</si>
  <si>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</si>
  <si>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</si>
  <si>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</si>
  <si>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</si>
  <si>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</si>
  <si>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</si>
  <si>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</si>
  <si>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</si>
  <si>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</si>
  <si>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</si>
  <si>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</si>
  <si>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</si>
  <si>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</si>
  <si>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</si>
  <si>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</si>
  <si>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</si>
  <si>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</si>
  <si>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</si>
  <si>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</si>
  <si>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</si>
  <si>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</si>
  <si>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</si>
  <si>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</si>
  <si>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</si>
  <si>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</si>
  <si>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</si>
  <si>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</si>
  <si>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</si>
  <si>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</si>
  <si>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</si>
  <si>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</si>
  <si>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</si>
  <si>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</si>
  <si>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</si>
  <si>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</si>
  <si>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</si>
  <si>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</si>
  <si>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</si>
  <si>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</si>
  <si>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</si>
  <si>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</si>
  <si>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</si>
  <si>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</si>
  <si>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</si>
  <si>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</si>
  <si>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</si>
  <si>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</si>
  <si>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</si>
  <si>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</si>
  <si>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</si>
  <si>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</si>
  <si>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</si>
  <si>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</si>
  <si>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</si>
  <si>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</si>
  <si>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</si>
  <si>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</si>
  <si>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</si>
  <si>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</si>
  <si>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</si>
  <si>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</si>
  <si>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</si>
  <si>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</si>
  <si>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</si>
  <si>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</si>
  <si>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</si>
  <si>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</si>
  <si>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</si>
  <si>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</si>
  <si>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</si>
  <si>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</si>
  <si>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</si>
  <si>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</si>
  <si>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</si>
  <si>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</si>
  <si>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</si>
  <si>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</si>
  <si>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</si>
  <si>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</si>
  <si>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</si>
  <si>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</si>
  <si>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</si>
  <si>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</si>
  <si>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</si>
  <si>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</si>
  <si>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</si>
  <si>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</si>
  <si>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</si>
  <si>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</si>
  <si>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</si>
  <si>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</si>
  <si>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</si>
  <si>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</si>
  <si>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</si>
  <si>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</si>
  <si>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</si>
  <si>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</si>
  <si>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</si>
  <si>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</si>
  <si>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</si>
  <si>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</si>
  <si>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</si>
  <si>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</si>
  <si>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</si>
  <si>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</si>
  <si>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</si>
  <si>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</si>
  <si>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</si>
  <si>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</si>
  <si>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</si>
  <si>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</si>
  <si>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</si>
  <si>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</si>
  <si>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</si>
  <si>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</si>
  <si>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</si>
  <si>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</si>
  <si>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</si>
  <si>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</si>
  <si>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</si>
  <si>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</si>
  <si>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</si>
  <si>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</si>
  <si>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</si>
  <si>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</si>
  <si>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</si>
  <si>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</si>
  <si>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</si>
  <si>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</si>
  <si>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</si>
  <si>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</si>
  <si>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</si>
  <si>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</si>
  <si>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</si>
  <si>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</si>
  <si>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</si>
  <si>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</si>
  <si>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</si>
  <si>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</si>
  <si>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</si>
  <si>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</si>
  <si>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</si>
  <si>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</si>
  <si>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</si>
  <si>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</si>
  <si>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</si>
  <si>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</si>
  <si>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</si>
  <si>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</si>
  <si>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</si>
  <si>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</si>
  <si>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</si>
  <si>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</si>
  <si>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</si>
  <si>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</si>
  <si>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</si>
  <si>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</si>
  <si>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</si>
  <si>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</si>
  <si>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</si>
  <si>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</si>
  <si>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</si>
  <si>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</si>
  <si>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</si>
  <si>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</si>
  <si>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</si>
  <si>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</si>
  <si>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</si>
  <si>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</si>
  <si>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</si>
  <si>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</si>
  <si>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</si>
  <si>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</si>
  <si>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</si>
  <si>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</si>
  <si>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</si>
  <si>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</si>
  <si>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</si>
  <si>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</si>
  <si>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</si>
  <si>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</si>
  <si>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</si>
  <si>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</si>
  <si>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</si>
  <si>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</si>
  <si>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</si>
  <si>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</si>
  <si>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</si>
  <si>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</si>
  <si>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</si>
  <si>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</si>
  <si>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</si>
  <si>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</si>
  <si>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</si>
  <si>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</si>
  <si>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</si>
  <si>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</si>
  <si>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</si>
  <si>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</si>
  <si>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</si>
  <si>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</si>
  <si>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</si>
  <si>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</si>
  <si>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</si>
  <si>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</si>
  <si>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</si>
  <si>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</si>
  <si>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</si>
  <si>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</si>
  <si>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</si>
  <si>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</si>
  <si>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</si>
  <si>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</si>
  <si>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</si>
  <si>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</si>
  <si>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</si>
  <si>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</si>
  <si>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</si>
  <si>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</si>
  <si>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</si>
  <si>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</si>
  <si>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</si>
  <si>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</si>
  <si>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</si>
  <si>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</si>
  <si>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</si>
  <si>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</si>
  <si>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</si>
  <si>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</si>
  <si>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</si>
  <si>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</si>
  <si>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</si>
  <si>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</si>
  <si>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</si>
  <si>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</si>
  <si>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</si>
  <si>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</si>
  <si>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</si>
  <si>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</si>
  <si>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</si>
  <si>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</si>
  <si>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</si>
  <si>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</si>
  <si>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</si>
  <si>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</si>
  <si>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</si>
  <si>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</si>
  <si>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</si>
  <si>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</si>
  <si>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</si>
  <si>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</si>
  <si>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</si>
  <si>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</si>
  <si>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</si>
  <si>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</si>
  <si>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</si>
  <si>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</si>
  <si>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</si>
  <si>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</si>
  <si>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</si>
  <si>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</si>
  <si>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</si>
  <si>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</si>
  <si>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</si>
  <si>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</si>
  <si>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</si>
  <si>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</si>
  <si>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</si>
  <si>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</si>
  <si>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</si>
  <si>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</si>
  <si>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</si>
  <si>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</si>
  <si>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</si>
  <si>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</si>
  <si>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</si>
  <si>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</si>
  <si>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</si>
  <si>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</si>
  <si>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</si>
  <si>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</si>
  <si>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</si>
  <si>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</si>
  <si>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</si>
  <si>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</si>
  <si>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</si>
  <si>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</si>
  <si>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</si>
  <si>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</si>
  <si>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</si>
  <si>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</si>
  <si>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</si>
  <si>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</si>
  <si>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</si>
  <si>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</si>
  <si>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</si>
  <si>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</si>
  <si>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</si>
  <si>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</si>
  <si>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</si>
  <si>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</si>
  <si>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</si>
  <si>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</si>
  <si>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</si>
  <si>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</si>
  <si>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</si>
  <si>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</si>
  <si>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</si>
  <si>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</si>
  <si>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</si>
  <si>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</si>
  <si>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</si>
  <si>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</si>
  <si>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</si>
  <si>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</si>
  <si>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</si>
  <si>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</si>
  <si>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</si>
  <si>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</si>
  <si>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</si>
  <si>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</si>
  <si>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</si>
  <si>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</si>
  <si>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</si>
  <si>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</si>
  <si>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</si>
  <si>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</si>
  <si>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</si>
  <si>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</si>
  <si>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</si>
  <si>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</si>
  <si>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</si>
  <si>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</si>
  <si>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</si>
  <si>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</si>
  <si>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</si>
  <si>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</si>
  <si>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</si>
  <si>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</si>
  <si>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</si>
  <si>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</si>
  <si>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</si>
  <si>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</si>
  <si>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</si>
  <si>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</si>
  <si>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</si>
  <si>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</si>
  <si>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</si>
  <si>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</si>
  <si>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</si>
  <si>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</si>
  <si>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</si>
  <si>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</si>
  <si>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</si>
  <si>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</si>
  <si>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</si>
  <si>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</si>
  <si>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</si>
  <si>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</si>
  <si>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</si>
  <si>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</si>
  <si>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</si>
  <si>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</si>
  <si>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</si>
  <si>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</si>
  <si>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</si>
  <si>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</si>
  <si>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</si>
  <si>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</si>
  <si>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</si>
  <si>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</si>
  <si>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</si>
  <si>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</si>
  <si>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</si>
  <si>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</si>
  <si>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</si>
  <si>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</si>
  <si>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</si>
  <si>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</si>
  <si>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</si>
  <si>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</si>
  <si>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</si>
  <si>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</si>
  <si>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</si>
  <si>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</si>
  <si>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</si>
  <si>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</si>
  <si>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</si>
  <si>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</si>
  <si>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</si>
  <si>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</si>
  <si>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</si>
  <si>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</si>
  <si>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</si>
  <si>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</si>
  <si>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</si>
  <si>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</si>
  <si>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</si>
  <si>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</si>
  <si>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</si>
  <si>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</si>
  <si>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</si>
  <si>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</si>
  <si>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</si>
  <si>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</si>
  <si>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</si>
  <si>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</si>
  <si>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</si>
  <si>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</si>
  <si>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</si>
  <si>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</si>
  <si>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</si>
  <si>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</si>
  <si>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</si>
  <si>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</si>
  <si>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</si>
  <si>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</si>
  <si>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</si>
  <si>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</si>
  <si>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</si>
  <si>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</si>
  <si>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</si>
  <si>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</si>
  <si>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</si>
  <si>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</si>
  <si>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</si>
  <si>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</si>
  <si>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</si>
  <si>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</si>
  <si>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</si>
  <si>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</si>
  <si>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</si>
  <si>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</si>
  <si>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</si>
  <si>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</si>
  <si>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</si>
  <si>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</si>
  <si>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</si>
  <si>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</si>
  <si>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</si>
  <si>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</si>
  <si>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</si>
  <si>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</si>
  <si>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</si>
  <si>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</si>
  <si>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</si>
  <si>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</si>
  <si>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</si>
  <si>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</si>
  <si>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</si>
  <si>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</si>
  <si>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</si>
  <si>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</si>
  <si>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</si>
  <si>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</si>
  <si>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</si>
  <si>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</si>
  <si>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</si>
  <si>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</si>
  <si>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</si>
  <si>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</si>
  <si>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</si>
  <si>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</si>
  <si>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</si>
  <si>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</si>
  <si>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</si>
  <si>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</si>
  <si>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</si>
  <si>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</si>
  <si>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</si>
  <si>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</si>
  <si>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</si>
  <si>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</si>
  <si>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</si>
  <si>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</si>
  <si>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</si>
  <si>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</si>
  <si>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</si>
  <si>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</si>
  <si>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</si>
  <si>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</si>
  <si>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</si>
  <si>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</si>
  <si>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</si>
  <si>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</si>
  <si>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</si>
  <si>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</si>
  <si>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</si>
  <si>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</si>
  <si>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</si>
  <si>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</si>
  <si>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</si>
  <si>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</si>
  <si>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</si>
  <si>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</si>
  <si>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</si>
  <si>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</si>
  <si>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</si>
  <si>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</si>
  <si>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</si>
  <si>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</si>
  <si>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</si>
  <si>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</si>
  <si>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</si>
  <si>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</si>
  <si>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</si>
  <si>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</si>
  <si>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</si>
  <si>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</si>
  <si>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</si>
  <si>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</si>
  <si>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</si>
  <si>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</si>
  <si>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</si>
  <si>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</si>
  <si>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</si>
  <si>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</si>
  <si>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</si>
  <si>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</si>
  <si>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</si>
  <si>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</si>
  <si>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</si>
  <si>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</si>
  <si>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</si>
  <si>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</si>
  <si>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</si>
  <si>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</si>
  <si>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</si>
  <si>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</si>
  <si>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</si>
  <si>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</si>
  <si>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</si>
  <si>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</si>
  <si>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</si>
  <si>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</si>
  <si>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</si>
  <si>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</si>
  <si>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</si>
  <si>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</si>
  <si>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</si>
  <si>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</si>
  <si>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</si>
  <si>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</si>
  <si>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</si>
  <si>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</si>
  <si>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</si>
  <si>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</si>
  <si>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</si>
  <si>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</si>
  <si>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</si>
  <si>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</si>
  <si>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</si>
  <si>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</si>
  <si>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</si>
  <si>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</si>
  <si>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</si>
  <si>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</si>
  <si>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</si>
  <si>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</si>
  <si>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</si>
  <si>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</si>
  <si>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</si>
  <si>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</si>
  <si>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</si>
  <si>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</si>
  <si>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</si>
  <si>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</si>
  <si>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</si>
  <si>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</si>
  <si>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</si>
  <si>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</si>
  <si>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</si>
  <si>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</si>
  <si>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</si>
  <si>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</si>
  <si>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</si>
  <si>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</si>
  <si>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</si>
  <si>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</si>
  <si>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</si>
  <si>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</si>
  <si>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</si>
  <si>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</si>
  <si>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</si>
  <si>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</si>
  <si>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</si>
  <si>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</si>
  <si>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</si>
  <si>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</si>
  <si>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</si>
  <si>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</si>
  <si>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</si>
  <si>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</si>
  <si>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</si>
  <si>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</si>
  <si>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</si>
  <si>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</si>
  <si>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</si>
  <si>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</si>
  <si>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</si>
  <si>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</si>
  <si>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</si>
  <si>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</si>
  <si>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</si>
  <si>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</si>
  <si>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</si>
  <si>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</si>
  <si>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</si>
  <si>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</si>
  <si>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</si>
  <si>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</si>
  <si>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</si>
  <si>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</si>
  <si>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</si>
  <si>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</si>
  <si>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</si>
  <si>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</si>
  <si>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</si>
  <si>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</si>
  <si>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</si>
  <si>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</si>
  <si>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</si>
  <si>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</si>
  <si>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</si>
  <si>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</si>
  <si>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</si>
  <si>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</si>
  <si>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</si>
  <si>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</si>
  <si>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</si>
  <si>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</si>
  <si>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</si>
  <si>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</si>
  <si>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</si>
  <si>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</si>
  <si>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</si>
  <si>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</si>
  <si>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</si>
  <si>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</si>
  <si>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</si>
  <si>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</si>
  <si>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</si>
  <si>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</si>
  <si>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</si>
  <si>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</si>
  <si>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</si>
  <si>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</si>
  <si>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</si>
  <si>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</si>
  <si>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</si>
  <si>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</si>
  <si>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</si>
  <si>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</si>
  <si>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</si>
  <si>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</si>
  <si>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</si>
  <si>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</si>
  <si>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</si>
  <si>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</si>
  <si>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</si>
  <si>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</si>
  <si>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</si>
  <si>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</si>
  <si>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</si>
  <si>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</si>
  <si>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</si>
  <si>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</si>
  <si>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</si>
  <si>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</si>
  <si>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</si>
  <si>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</si>
  <si>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</si>
  <si>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</si>
  <si>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</si>
  <si>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</si>
  <si>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</si>
  <si>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</si>
  <si>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</si>
  <si>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</si>
  <si>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</si>
  <si>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</si>
  <si>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</si>
  <si>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</si>
  <si>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</si>
  <si>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</si>
  <si>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</si>
  <si>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</si>
  <si>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</si>
  <si>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</si>
  <si>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</si>
  <si>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</si>
  <si>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</si>
  <si>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</si>
  <si>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</si>
  <si>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</si>
  <si>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</si>
  <si>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</si>
  <si>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</si>
  <si>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</si>
  <si>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</si>
  <si>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</si>
  <si>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</si>
  <si>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</si>
  <si>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</si>
  <si>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</si>
  <si>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</si>
  <si>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</si>
  <si>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</si>
  <si>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</si>
  <si>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</si>
  <si>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</si>
  <si>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</si>
  <si>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</si>
  <si>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</si>
  <si>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</si>
  <si>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</si>
  <si>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</si>
  <si>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</si>
  <si>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</si>
  <si>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</si>
  <si>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</si>
  <si>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</si>
  <si>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</si>
  <si>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</si>
  <si>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</si>
  <si>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</si>
  <si>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</si>
  <si>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</si>
  <si>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</si>
  <si>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</si>
  <si>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</si>
  <si>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</si>
  <si>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</si>
  <si>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</si>
  <si>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</si>
  <si>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</si>
  <si>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</si>
  <si>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</si>
  <si>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</si>
  <si>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</si>
  <si>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</si>
  <si>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</si>
  <si>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</si>
  <si>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</si>
  <si>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</si>
  <si>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</si>
  <si>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</si>
  <si>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</si>
  <si>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</si>
  <si>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</si>
  <si>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</si>
  <si>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</si>
  <si>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</si>
  <si>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</si>
  <si>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</si>
  <si>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</si>
  <si>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</si>
  <si>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</si>
  <si>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</si>
  <si>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</si>
  <si>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</si>
  <si>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</si>
  <si>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</si>
  <si>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</si>
  <si>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</si>
  <si>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</si>
  <si>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</si>
  <si>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</si>
  <si>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</si>
  <si>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</si>
  <si>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</si>
  <si>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</si>
  <si>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</si>
  <si>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</si>
  <si>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</si>
  <si>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</si>
  <si>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</si>
  <si>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</si>
  <si>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</si>
  <si>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</si>
  <si>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</si>
  <si>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</si>
  <si>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</si>
  <si>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</si>
  <si>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</si>
  <si>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</si>
  <si>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</si>
  <si>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</si>
  <si>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</si>
  <si>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</si>
  <si>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</si>
  <si>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</si>
  <si>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</si>
  <si>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</si>
  <si>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</si>
  <si>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</si>
  <si>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</si>
  <si>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</si>
  <si>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</si>
  <si>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</si>
  <si>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</si>
  <si>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</si>
  <si>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</si>
  <si>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</si>
  <si>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</si>
  <si>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</si>
  <si>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</si>
  <si>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</si>
  <si>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</si>
  <si>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</si>
  <si>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</si>
  <si>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</si>
  <si>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</si>
  <si>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</si>
  <si>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</si>
  <si>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</si>
  <si>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</si>
  <si>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</si>
  <si>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</si>
  <si>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</si>
  <si>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</si>
  <si>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</si>
  <si>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</si>
  <si>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</si>
  <si>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</si>
  <si>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</si>
  <si>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</si>
  <si>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</si>
  <si>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</si>
  <si>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</si>
  <si>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</si>
  <si>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</si>
  <si>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</si>
  <si>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</si>
  <si>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</si>
  <si>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</si>
  <si>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</si>
  <si>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</si>
  <si>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</si>
  <si>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</si>
  <si>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</si>
  <si>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</si>
  <si>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</si>
  <si>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</si>
  <si>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</si>
  <si>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</si>
  <si>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</si>
  <si>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</si>
  <si>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</si>
  <si>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</si>
  <si>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</si>
  <si>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</si>
  <si>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</si>
  <si>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</si>
  <si>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</si>
  <si>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</si>
  <si>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</si>
  <si>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</si>
  <si>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</si>
  <si>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</si>
  <si>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</si>
  <si>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</si>
  <si>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</si>
  <si>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</si>
  <si>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</si>
  <si>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</si>
  <si>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</si>
  <si>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</si>
  <si>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</si>
  <si>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</si>
  <si>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</si>
  <si>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</si>
  <si>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</si>
  <si>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</si>
  <si>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</si>
  <si>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</si>
  <si>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</si>
  <si>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</si>
  <si>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</si>
  <si>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</si>
  <si>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</si>
  <si>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</si>
  <si>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</si>
  <si>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</si>
  <si>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</si>
  <si>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</si>
  <si>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</si>
  <si>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</si>
  <si>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</si>
  <si>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</si>
  <si>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</si>
  <si>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</si>
  <si>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</si>
  <si>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</si>
  <si>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</si>
  <si>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</si>
  <si>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</si>
  <si>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</si>
  <si>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</si>
  <si>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</si>
  <si>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</si>
  <si>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</si>
  <si>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</si>
  <si>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</si>
  <si>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</si>
  <si>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</si>
  <si>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</si>
  <si>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</si>
  <si>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</si>
  <si>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</si>
  <si>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</si>
  <si>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</si>
  <si>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</si>
  <si>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</si>
  <si>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</si>
  <si>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</si>
  <si>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</si>
  <si>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</si>
  <si>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</si>
  <si>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</si>
  <si>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</si>
  <si>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</si>
  <si>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</si>
  <si>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</si>
  <si>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</si>
  <si>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</si>
  <si>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</si>
  <si>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</si>
  <si>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</si>
  <si>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</si>
  <si>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</si>
  <si>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</si>
  <si>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</si>
  <si>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</si>
  <si>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</si>
  <si>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</si>
  <si>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</si>
  <si>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</si>
  <si>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</si>
  <si>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</si>
  <si>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</si>
  <si>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</si>
  <si>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</si>
  <si>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</si>
  <si>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</si>
  <si>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</si>
  <si>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</si>
  <si>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</si>
  <si>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</si>
  <si>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</si>
  <si>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</si>
  <si>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</si>
  <si>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</si>
  <si>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</si>
  <si>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</si>
  <si>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</si>
  <si>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</si>
  <si>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</si>
  <si>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</si>
  <si>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</si>
  <si>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</si>
  <si>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</si>
  <si>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</si>
  <si>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</si>
  <si>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</si>
  <si>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</si>
  <si>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</si>
  <si>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</si>
  <si>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</si>
  <si>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</si>
  <si>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</si>
  <si>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</si>
  <si>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</si>
  <si>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</si>
  <si>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</si>
  <si>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</si>
  <si>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</si>
  <si>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</si>
  <si>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</si>
  <si>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</si>
  <si>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</si>
  <si>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</si>
  <si>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</si>
  <si>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</si>
  <si>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</si>
  <si>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</si>
  <si>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</si>
  <si>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</si>
  <si>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</si>
  <si>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</si>
  <si>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</si>
  <si>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</si>
  <si>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</si>
  <si>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</si>
  <si>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</si>
  <si>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</si>
  <si>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</si>
  <si>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</si>
  <si>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</si>
  <si>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</si>
  <si>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</si>
  <si>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</si>
  <si>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</si>
  <si>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</si>
  <si>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</si>
  <si>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</si>
  <si>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</si>
  <si>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</si>
  <si>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</si>
  <si>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</si>
  <si>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</si>
  <si>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</si>
  <si>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</si>
  <si>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</si>
  <si>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</si>
  <si>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</si>
  <si>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</si>
  <si>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</si>
  <si>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</si>
  <si>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</si>
  <si>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</si>
  <si>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</si>
  <si>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</si>
  <si>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</si>
  <si>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</si>
  <si>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</si>
  <si>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</si>
  <si>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</si>
  <si>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</si>
  <si>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</si>
  <si>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</si>
  <si>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</si>
  <si>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</si>
  <si>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</si>
  <si>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</si>
  <si>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</si>
  <si>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</si>
  <si>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</si>
  <si>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</si>
  <si>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</si>
  <si>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</si>
  <si>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</si>
  <si>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</si>
  <si>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</si>
  <si>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</si>
  <si>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</si>
  <si>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</si>
  <si>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</si>
  <si>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</si>
  <si>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</si>
  <si>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</si>
  <si>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</si>
  <si>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</si>
  <si>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</si>
  <si>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</si>
  <si>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</si>
  <si>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</si>
  <si>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</si>
  <si>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</si>
  <si>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</si>
  <si>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</si>
  <si>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</si>
  <si>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</si>
  <si>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</si>
  <si>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</si>
  <si>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</si>
  <si>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</si>
  <si>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</si>
  <si>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</si>
  <si>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</si>
  <si>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</si>
  <si>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</si>
  <si>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</si>
  <si>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</si>
  <si>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</si>
  <si>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</si>
  <si>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</si>
  <si>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</si>
  <si>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</si>
  <si>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</si>
  <si>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</si>
  <si>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</si>
  <si>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</si>
  <si>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</si>
  <si>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</si>
  <si>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</si>
  <si>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</si>
  <si>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</si>
  <si>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</si>
  <si>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</si>
  <si>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</si>
  <si>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</si>
  <si>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</si>
  <si>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</si>
  <si>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</si>
  <si>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</si>
  <si>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</si>
  <si>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</si>
  <si>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</si>
  <si>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</si>
  <si>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</si>
  <si>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</si>
  <si>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</si>
  <si>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</si>
  <si>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</si>
  <si>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</si>
  <si>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</si>
  <si>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</si>
  <si>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</si>
  <si>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</si>
  <si>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</si>
  <si>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</si>
  <si>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</si>
  <si>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</si>
  <si>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</si>
  <si>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</si>
  <si>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</si>
  <si>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</si>
  <si>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</si>
  <si>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</si>
  <si>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</si>
  <si>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</si>
  <si>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</si>
  <si>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</si>
  <si>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</si>
  <si>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</si>
  <si>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</si>
  <si>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</si>
  <si>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</si>
  <si>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</si>
  <si>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</si>
  <si>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</si>
  <si>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</si>
  <si>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</si>
  <si>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</si>
  <si>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</si>
  <si>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</si>
  <si>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</si>
  <si>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</si>
  <si>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</si>
  <si>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</si>
  <si>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</si>
  <si>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</si>
  <si>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</si>
  <si>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</si>
  <si>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</si>
  <si>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</si>
  <si>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</si>
  <si>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</si>
  <si>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</si>
  <si>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</si>
  <si>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</si>
  <si>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</si>
  <si>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</si>
  <si>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</si>
  <si>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</si>
  <si>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</si>
  <si>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</si>
  <si>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</si>
  <si>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</si>
  <si>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</si>
  <si>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</si>
  <si>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</si>
  <si>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</si>
  <si>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</si>
  <si>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</si>
  <si>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</si>
  <si>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</si>
  <si>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</si>
  <si>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</si>
  <si>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</si>
  <si>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</si>
  <si>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</si>
  <si>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</si>
  <si>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</si>
  <si>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</si>
  <si>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</si>
  <si>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</si>
  <si>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</si>
  <si>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</si>
  <si>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</si>
  <si>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</si>
  <si>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</si>
  <si>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</si>
  <si>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</si>
  <si>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</si>
  <si>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</si>
  <si>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</si>
  <si>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</si>
  <si>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</si>
  <si>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</si>
  <si>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</si>
  <si>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</si>
  <si>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</si>
  <si>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</si>
  <si>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</si>
  <si>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</si>
  <si>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</si>
  <si>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</si>
  <si>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</si>
  <si>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</si>
  <si>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</si>
  <si>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</si>
  <si>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</si>
  <si>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</si>
  <si>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</si>
  <si>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</si>
  <si>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</si>
  <si>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</si>
  <si>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</si>
  <si>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</si>
  <si>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</si>
  <si>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</si>
  <si>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</si>
  <si>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</si>
  <si>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</si>
  <si>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</si>
  <si>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</si>
  <si>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</si>
  <si>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</si>
  <si>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</si>
  <si>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</si>
  <si>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</si>
  <si>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</si>
  <si>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</si>
  <si>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</si>
  <si>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</si>
  <si>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</si>
  <si>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</si>
  <si>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</si>
  <si>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</si>
  <si>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</si>
  <si>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</si>
  <si>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</si>
  <si>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</si>
  <si>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</si>
  <si>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</si>
  <si>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</si>
  <si>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</si>
  <si>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</si>
  <si>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</si>
  <si>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</si>
  <si>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</si>
  <si>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</si>
  <si>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</si>
  <si>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</si>
  <si>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</si>
  <si>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</si>
  <si>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</si>
  <si>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</si>
  <si>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</si>
  <si>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</si>
  <si>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</si>
  <si>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</si>
  <si>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</si>
  <si>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</si>
  <si>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</si>
  <si>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</si>
  <si>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</si>
  <si>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</si>
  <si>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</si>
  <si>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</si>
  <si>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</si>
  <si>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</si>
  <si>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</si>
  <si>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</si>
  <si>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</si>
  <si>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</si>
  <si>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</si>
  <si>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</si>
  <si>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</si>
  <si>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</si>
  <si>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</si>
  <si>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</si>
  <si>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</si>
  <si>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</si>
  <si>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</si>
  <si>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</si>
  <si>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</si>
  <si>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</si>
  <si>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</si>
  <si>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</si>
  <si>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</si>
  <si>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</si>
  <si>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</si>
  <si>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</si>
  <si>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</si>
  <si>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</si>
  <si>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</si>
  <si>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</si>
  <si>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</si>
  <si>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</si>
  <si>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</si>
  <si>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</si>
  <si>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</si>
  <si>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</si>
  <si>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</si>
  <si>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</si>
  <si>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</si>
  <si>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</si>
  <si>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</si>
  <si>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</si>
  <si>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</si>
  <si>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</si>
  <si>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</si>
  <si>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</si>
  <si>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</si>
  <si>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</si>
  <si>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</si>
  <si>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</si>
  <si>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</si>
  <si>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</si>
  <si>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</si>
  <si>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</si>
  <si>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</si>
  <si>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</si>
  <si>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</si>
  <si>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</si>
  <si>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</si>
  <si>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</si>
  <si>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</si>
  <si>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</si>
  <si>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</si>
  <si>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</si>
  <si>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</si>
  <si>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</si>
  <si>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</si>
  <si>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</si>
  <si>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</si>
  <si>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</si>
  <si>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</si>
  <si>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</si>
  <si>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</si>
  <si>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</si>
  <si>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</si>
  <si>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</si>
  <si>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</si>
  <si>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</si>
  <si>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</si>
  <si>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</si>
  <si>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</si>
  <si>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</si>
  <si>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</si>
  <si>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</si>
  <si>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</si>
  <si>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</si>
  <si>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</si>
  <si>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</si>
  <si>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</si>
  <si>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</si>
  <si>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</si>
  <si>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</si>
  <si>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</si>
  <si>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</si>
  <si>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</si>
  <si>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</si>
  <si>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</si>
  <si>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</si>
  <si>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</si>
  <si>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</si>
  <si>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</si>
  <si>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</si>
  <si>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</si>
  <si>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</si>
  <si>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</si>
  <si>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</si>
  <si>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</si>
  <si>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</si>
  <si>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</si>
  <si>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</si>
  <si>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</si>
  <si>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</si>
  <si>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</si>
  <si>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</si>
  <si>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</si>
  <si>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</si>
  <si>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</si>
  <si>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</si>
  <si>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</si>
  <si>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</si>
  <si>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</si>
  <si>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</si>
  <si>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</si>
  <si>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</si>
  <si>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</si>
  <si>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</si>
  <si>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</si>
  <si>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</si>
  <si>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</si>
  <si>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</si>
  <si>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</si>
  <si>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</si>
  <si>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</si>
  <si>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</si>
  <si>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</si>
  <si>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</si>
  <si>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</si>
  <si>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</si>
  <si>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</si>
  <si>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</si>
  <si>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</si>
  <si>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</si>
  <si>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</si>
  <si>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</si>
  <si>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</si>
  <si>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</si>
  <si>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</si>
  <si>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</si>
  <si>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</si>
  <si>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</si>
  <si>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</si>
  <si>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</si>
  <si>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</si>
  <si>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</si>
  <si>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</si>
  <si>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</si>
  <si>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</si>
  <si>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</si>
  <si>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</si>
  <si>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</si>
  <si>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</si>
  <si>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</si>
  <si>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</si>
  <si>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</si>
  <si>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</si>
  <si>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</si>
  <si>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</si>
  <si>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</si>
  <si>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</si>
  <si>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</si>
  <si>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</si>
  <si>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</si>
  <si>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</si>
  <si>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</si>
  <si>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</si>
  <si>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</si>
  <si>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</si>
  <si>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</si>
  <si>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</si>
  <si>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</si>
  <si>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</si>
  <si>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</si>
  <si>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</si>
  <si>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</si>
  <si>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</si>
  <si>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</si>
  <si>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</si>
  <si>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</si>
  <si>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</si>
  <si>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</si>
  <si>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</si>
  <si>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</si>
  <si>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</si>
  <si>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</si>
  <si>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</si>
  <si>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</si>
  <si>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</si>
  <si>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</si>
  <si>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</si>
  <si>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</si>
  <si>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</si>
  <si>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</si>
  <si>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</si>
  <si>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</si>
  <si>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</si>
  <si>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</si>
  <si>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</si>
  <si>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</si>
  <si>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</si>
  <si>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</si>
  <si>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</si>
  <si>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</si>
  <si>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</si>
  <si>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</si>
  <si>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</si>
  <si>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</si>
  <si>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</si>
  <si>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</si>
  <si>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</si>
  <si>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</si>
  <si>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</si>
  <si>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</si>
  <si>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</si>
  <si>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</si>
  <si>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</si>
  <si>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</si>
  <si>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</si>
  <si>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</si>
  <si>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</si>
  <si>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</si>
  <si>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</si>
  <si>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</si>
  <si>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</si>
  <si>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</si>
  <si>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</si>
  <si>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</si>
  <si>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</si>
  <si>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</si>
  <si>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</si>
  <si>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</si>
  <si>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</si>
  <si>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</si>
  <si>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</si>
  <si>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</si>
  <si>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</si>
  <si>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</si>
  <si>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</si>
  <si>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</si>
  <si>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</si>
  <si>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</si>
  <si>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</si>
  <si>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</si>
  <si>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</si>
  <si>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</si>
  <si>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</si>
  <si>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</si>
  <si>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</si>
  <si>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</si>
  <si>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</si>
  <si>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</si>
  <si>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</si>
  <si>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</si>
  <si>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</si>
  <si>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</si>
  <si>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</si>
  <si>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</si>
  <si>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</si>
  <si>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</si>
  <si>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</si>
  <si>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</si>
  <si>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</si>
  <si>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</si>
  <si>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</si>
  <si>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</si>
  <si>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</si>
  <si>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</si>
  <si>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</si>
  <si>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</si>
  <si>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</si>
  <si>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</si>
  <si>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</si>
  <si>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</si>
  <si>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</si>
  <si>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</si>
  <si>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</si>
  <si>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</si>
  <si>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</si>
  <si>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</si>
  <si>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</si>
  <si>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</si>
  <si>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</si>
  <si>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</si>
  <si>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</si>
  <si>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</si>
  <si>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</si>
  <si>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</si>
  <si>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</si>
  <si>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</si>
  <si>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</si>
  <si>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</si>
  <si>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</si>
  <si>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</si>
  <si>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</si>
  <si>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</si>
  <si>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</si>
  <si>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</si>
  <si>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</si>
  <si>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</si>
  <si>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</si>
  <si>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</si>
  <si>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</si>
  <si>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</si>
  <si>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</si>
  <si>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</si>
  <si>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</si>
  <si>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</si>
  <si>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</si>
  <si>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</si>
  <si>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</si>
  <si>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</si>
  <si>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</si>
  <si>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</si>
  <si>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</si>
  <si>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</si>
  <si>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</si>
  <si>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</si>
  <si>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</si>
  <si>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</si>
  <si>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</si>
  <si>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</si>
  <si>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</si>
  <si>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</si>
  <si>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</si>
  <si>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</si>
  <si>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</si>
  <si>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</si>
  <si>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</si>
  <si>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</si>
  <si>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</si>
  <si>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</si>
  <si>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</si>
  <si>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</si>
  <si>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</si>
  <si>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</si>
  <si>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</si>
  <si>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</si>
  <si>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</si>
  <si>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</si>
  <si>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</si>
  <si>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</si>
  <si>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</si>
  <si>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</si>
  <si>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</si>
  <si>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</si>
  <si>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</si>
  <si>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</si>
  <si>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</si>
  <si>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</si>
  <si>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</si>
  <si>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</si>
  <si>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</si>
  <si>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</si>
  <si>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</si>
  <si>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</si>
  <si>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</si>
  <si>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</si>
  <si>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</si>
  <si>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</si>
  <si>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</si>
  <si>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</si>
  <si>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</si>
  <si>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</si>
  <si>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</si>
  <si>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</si>
  <si>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</si>
  <si>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</si>
  <si>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</si>
  <si>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</si>
  <si>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</si>
  <si>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</si>
  <si>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</si>
  <si>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</si>
  <si>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</si>
  <si>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</si>
  <si>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</si>
  <si>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</si>
  <si>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</si>
  <si>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</si>
  <si>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</si>
  <si>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</si>
  <si>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</si>
  <si>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</si>
  <si>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</si>
  <si>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</si>
  <si>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</si>
  <si>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</si>
  <si>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</si>
  <si>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</si>
  <si>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</si>
  <si>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</si>
  <si>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</si>
  <si>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</si>
  <si>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</si>
  <si>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</si>
  <si>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</si>
  <si>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</si>
  <si>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</si>
  <si>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</si>
  <si>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</si>
  <si>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</si>
  <si>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</si>
  <si>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</si>
  <si>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</si>
  <si>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</si>
  <si>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</si>
  <si>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</si>
  <si>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</si>
  <si>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</si>
  <si>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</si>
  <si>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</si>
  <si>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</si>
  <si>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</si>
  <si>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</si>
  <si>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</si>
  <si>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</si>
  <si>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</si>
  <si>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</si>
  <si>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</si>
  <si>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</si>
  <si>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</si>
  <si>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</si>
  <si>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</si>
  <si>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</si>
  <si>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</si>
  <si>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</si>
  <si>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</si>
  <si>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</si>
  <si>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</si>
  <si>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</si>
  <si>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</si>
  <si>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</si>
  <si>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</si>
  <si>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</si>
  <si>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</si>
  <si>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</si>
  <si>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</si>
  <si>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</si>
  <si>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</si>
  <si>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</si>
  <si>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</si>
  <si>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</si>
  <si>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</si>
  <si>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</si>
  <si>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</si>
  <si>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</si>
  <si>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</si>
  <si>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</si>
  <si>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</si>
  <si>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</si>
  <si>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</si>
  <si>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</si>
  <si>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</si>
  <si>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</si>
  <si>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</si>
  <si>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</si>
  <si>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</si>
  <si>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</si>
  <si>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</si>
  <si>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</si>
  <si>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</si>
  <si>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</si>
  <si>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</si>
  <si>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</si>
  <si>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</si>
  <si>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</si>
  <si>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</si>
  <si>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</si>
  <si>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</si>
  <si>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</si>
  <si>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</si>
  <si>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</si>
  <si>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</si>
  <si>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</si>
  <si>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</si>
  <si>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</si>
  <si>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</si>
  <si>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</si>
  <si>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</si>
  <si>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</si>
  <si>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</si>
  <si>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</si>
  <si>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</si>
  <si>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</si>
  <si>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</si>
  <si>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</si>
  <si>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</si>
  <si>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</si>
  <si>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</si>
  <si>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</si>
  <si>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</si>
  <si>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</si>
  <si>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</si>
  <si>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</si>
  <si>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</si>
  <si>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</si>
  <si>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</si>
  <si>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</si>
  <si>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</si>
  <si>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</si>
  <si>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</si>
  <si>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</si>
  <si>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</si>
  <si>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</si>
  <si>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</si>
  <si>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</si>
  <si>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</si>
  <si>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</si>
  <si>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</si>
  <si>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</si>
  <si>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</si>
  <si>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</si>
  <si>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</si>
  <si>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</si>
  <si>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</si>
  <si>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</si>
  <si>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</si>
  <si>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</si>
  <si>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</si>
  <si>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</si>
  <si>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</si>
  <si>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</si>
  <si>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</si>
  <si>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</si>
  <si>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</si>
  <si>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</si>
  <si>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</si>
  <si>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</si>
  <si>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</si>
  <si>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</si>
  <si>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</si>
  <si>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</si>
  <si>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</si>
  <si>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</si>
  <si>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</si>
  <si>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</si>
  <si>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</si>
  <si>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</si>
  <si>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</si>
  <si>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</si>
  <si>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</si>
  <si>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</si>
  <si>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</si>
  <si>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</si>
  <si>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</si>
  <si>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</si>
  <si>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</si>
  <si>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</si>
  <si>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</si>
  <si>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</si>
  <si>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</si>
  <si>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</si>
  <si>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</si>
  <si>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</si>
  <si>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</si>
  <si>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</si>
  <si>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</si>
  <si>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</si>
  <si>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</si>
  <si>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</si>
  <si>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</si>
  <si>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</si>
  <si>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</si>
  <si>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</si>
  <si>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</si>
  <si>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</si>
  <si>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</si>
  <si>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</si>
  <si>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</si>
  <si>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</si>
  <si>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</si>
  <si>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</si>
  <si>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</si>
  <si>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</si>
  <si>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</si>
  <si>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</si>
  <si>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</si>
  <si>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</si>
  <si>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</si>
  <si>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</si>
  <si>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</si>
  <si>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</si>
  <si>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</si>
  <si>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</si>
  <si>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</si>
  <si>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</si>
  <si>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</si>
  <si>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</si>
  <si>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</si>
  <si>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</si>
  <si>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</si>
  <si>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</si>
  <si>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</si>
  <si>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</si>
  <si>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</si>
  <si>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</si>
  <si>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</si>
  <si>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</si>
  <si>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</si>
  <si>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</si>
  <si>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</si>
  <si>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</si>
  <si>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</si>
  <si>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</si>
  <si>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</si>
  <si>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</si>
  <si>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</si>
  <si>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</si>
  <si>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</si>
  <si>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</si>
  <si>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</si>
  <si>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</si>
  <si>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</si>
  <si>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</si>
  <si>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</si>
  <si>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</si>
  <si>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</si>
  <si>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</si>
  <si>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</si>
  <si>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</si>
  <si>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</si>
  <si>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</si>
  <si>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</si>
  <si>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</si>
  <si>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</si>
  <si>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</si>
  <si>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</si>
  <si>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</si>
  <si>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</si>
  <si>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</si>
  <si>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</si>
  <si>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</si>
  <si>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</si>
  <si>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</si>
  <si>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</si>
  <si>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</si>
  <si>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</si>
  <si>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</si>
  <si>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</si>
  <si>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</si>
  <si>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</si>
  <si>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</si>
  <si>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</si>
  <si>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</si>
  <si>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</si>
  <si>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</si>
  <si>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</si>
  <si>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</si>
  <si>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</si>
  <si>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</si>
  <si>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</si>
  <si>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</si>
  <si>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</si>
  <si>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</si>
  <si>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</si>
  <si>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</si>
  <si>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</si>
  <si>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</si>
  <si>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</si>
  <si>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</si>
  <si>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</si>
  <si>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</si>
  <si>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</si>
  <si>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</si>
  <si>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</si>
  <si>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</si>
  <si>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</si>
  <si>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</si>
  <si>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</si>
  <si>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</si>
  <si>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</si>
  <si>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</si>
  <si>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</si>
  <si>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</si>
  <si>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</si>
  <si>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</si>
  <si>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</si>
  <si>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</si>
  <si>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</si>
  <si>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</si>
  <si>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</si>
  <si>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</si>
  <si>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</si>
  <si>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</si>
  <si>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</si>
  <si>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</si>
  <si>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</si>
  <si>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</si>
  <si>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</si>
  <si>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</si>
  <si>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</si>
  <si>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</si>
  <si>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</si>
  <si>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</si>
  <si>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</si>
  <si>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</si>
  <si>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</si>
  <si>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</si>
  <si>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</si>
  <si>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</si>
  <si>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</si>
  <si>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</si>
  <si>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</si>
  <si>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</si>
  <si>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</si>
  <si>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</si>
  <si>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</si>
  <si>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</si>
  <si>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</si>
  <si>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</si>
  <si>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</si>
  <si>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</si>
  <si>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</si>
  <si>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</si>
  <si>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</si>
  <si>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</si>
  <si>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</si>
  <si>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</si>
  <si>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</si>
  <si>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</si>
  <si>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</si>
  <si>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</si>
  <si>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</si>
  <si>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</si>
  <si>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</si>
  <si>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</si>
  <si>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</si>
  <si>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</si>
  <si>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</si>
  <si>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</si>
  <si>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</si>
  <si>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</si>
  <si>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</si>
  <si>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</si>
  <si>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</si>
  <si>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</si>
  <si>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</si>
  <si>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</si>
  <si>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</si>
  <si>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</si>
  <si>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</si>
  <si>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</si>
  <si>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</si>
  <si>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</si>
  <si>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</si>
  <si>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</si>
  <si>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</si>
  <si>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</si>
  <si>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</si>
  <si>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</si>
  <si>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</si>
  <si>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</si>
  <si>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</si>
  <si>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</si>
  <si>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</si>
  <si>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</si>
  <si>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</si>
  <si>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</si>
  <si>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</si>
  <si>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</si>
  <si>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</si>
  <si>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</si>
  <si>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</si>
  <si>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</si>
  <si>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</si>
  <si>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</si>
  <si>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</si>
  <si>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</si>
  <si>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</si>
  <si>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</si>
  <si>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</si>
  <si>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</si>
  <si>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</si>
  <si>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</si>
  <si>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</si>
  <si>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</si>
  <si>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</si>
  <si>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</si>
  <si>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</si>
  <si>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</si>
  <si>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</si>
  <si>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</si>
  <si>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</si>
  <si>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</si>
  <si>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</si>
  <si>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</si>
  <si>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</si>
  <si>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</si>
  <si>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</si>
  <si>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</si>
  <si>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</si>
  <si>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</si>
  <si>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</si>
  <si>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</si>
  <si>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</si>
  <si>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</si>
  <si>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</si>
  <si>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</si>
  <si>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</si>
  <si>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</si>
  <si>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</si>
  <si>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</si>
  <si>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</si>
  <si>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</si>
  <si>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</si>
  <si>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</si>
  <si>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</si>
  <si>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</si>
  <si>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</si>
  <si>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</si>
  <si>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</si>
  <si>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</si>
  <si>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</si>
  <si>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</si>
  <si>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</si>
  <si>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</si>
  <si>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</si>
  <si>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</si>
  <si>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</si>
  <si>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</si>
  <si>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</si>
  <si>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</si>
  <si>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</si>
  <si>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</si>
  <si>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</si>
  <si>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</si>
  <si>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</si>
  <si>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</si>
  <si>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</si>
  <si>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</si>
  <si>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</si>
  <si>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</si>
  <si>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</si>
  <si>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</si>
  <si>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</si>
  <si>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</si>
  <si>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</si>
  <si>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</si>
  <si>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</si>
  <si>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</si>
  <si>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</si>
  <si>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</si>
  <si>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</si>
  <si>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</si>
  <si>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</si>
  <si>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</si>
  <si>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</si>
  <si>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</si>
  <si>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</si>
  <si>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</si>
  <si>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</si>
  <si>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</si>
  <si>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</si>
  <si>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</si>
  <si>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</si>
  <si>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</si>
  <si>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</si>
  <si>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</si>
  <si>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</si>
  <si>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</si>
  <si>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</si>
  <si>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</si>
  <si>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</si>
  <si>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</si>
  <si>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</si>
  <si>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</si>
  <si>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</si>
  <si>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</si>
  <si>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</si>
  <si>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</si>
  <si>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</si>
  <si>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</si>
  <si>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</si>
  <si>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</si>
  <si>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</si>
  <si>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</si>
  <si>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</si>
  <si>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</si>
  <si>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</si>
  <si>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</si>
  <si>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</si>
  <si>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</si>
  <si>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</si>
  <si>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</si>
  <si>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</si>
  <si>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</si>
  <si>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</si>
  <si>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</si>
  <si>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</si>
  <si>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</si>
  <si>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</si>
  <si>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</si>
  <si>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</si>
  <si>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</si>
  <si>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</si>
  <si>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</si>
  <si>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</si>
  <si>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</si>
  <si>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</si>
  <si>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</si>
  <si>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</si>
  <si>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</si>
  <si>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</si>
  <si>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</si>
  <si>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</si>
  <si>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</si>
  <si>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</si>
  <si>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</si>
  <si>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</si>
  <si>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</si>
  <si>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</si>
  <si>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</si>
  <si>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</si>
  <si>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</si>
  <si>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</si>
  <si>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</si>
  <si>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</si>
  <si>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</si>
  <si>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</si>
  <si>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</si>
  <si>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</si>
  <si>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</si>
  <si>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</si>
  <si>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</si>
  <si>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</si>
  <si>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</si>
  <si>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</si>
  <si>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</si>
  <si>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</si>
  <si>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</si>
  <si>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</si>
  <si>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</si>
  <si>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</si>
  <si>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</si>
  <si>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</si>
  <si>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</si>
  <si>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</si>
  <si>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</si>
  <si>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</si>
  <si>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</si>
  <si>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</si>
  <si>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</si>
  <si>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</si>
  <si>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</si>
  <si>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</si>
  <si>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</si>
  <si>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</si>
  <si>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</si>
  <si>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</si>
  <si>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</si>
  <si>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</si>
  <si>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</si>
  <si>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</si>
  <si>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</si>
  <si>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</si>
  <si>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</si>
  <si>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</si>
  <si>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</si>
  <si>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</si>
  <si>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</si>
  <si>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</si>
  <si>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</si>
  <si>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</si>
  <si>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</si>
  <si>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</si>
  <si>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</si>
  <si>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</si>
  <si>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</si>
  <si>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</si>
  <si>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</si>
  <si>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</si>
  <si>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</si>
  <si>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</si>
  <si>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</si>
  <si>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</si>
  <si>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</si>
  <si>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</si>
  <si>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</si>
  <si>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</si>
  <si>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</si>
  <si>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</si>
  <si>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</si>
  <si>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</si>
  <si>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</si>
  <si>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</si>
  <si>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</si>
  <si>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</si>
  <si>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</si>
  <si>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</si>
  <si>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</si>
  <si>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</si>
  <si>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</si>
  <si>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</si>
  <si>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</si>
  <si>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</si>
  <si>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</si>
  <si>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</si>
  <si>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</si>
  <si>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</si>
  <si>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</si>
  <si>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</si>
  <si>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</si>
  <si>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</si>
  <si>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</si>
  <si>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</si>
  <si>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</si>
  <si>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</si>
  <si>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</si>
  <si>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</si>
  <si>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</si>
  <si>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</si>
  <si>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</si>
  <si>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</si>
  <si>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</si>
  <si>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</si>
  <si>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</si>
  <si>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</si>
  <si>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</si>
  <si>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</si>
  <si>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</si>
  <si>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</si>
  <si>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</si>
  <si>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</si>
  <si>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</si>
  <si>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</si>
  <si>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</si>
  <si>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</si>
  <si>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</si>
  <si>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</si>
  <si>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</si>
  <si>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</si>
  <si>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</si>
  <si>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</si>
  <si>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</si>
  <si>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</si>
  <si>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</si>
  <si>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</si>
  <si>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</si>
  <si>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</si>
  <si>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</si>
  <si>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</si>
  <si>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</si>
  <si>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</si>
  <si>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</si>
  <si>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</si>
  <si>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</si>
  <si>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</si>
  <si>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</si>
  <si>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</si>
  <si>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</si>
  <si>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</si>
  <si>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</si>
  <si>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</si>
  <si>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</si>
  <si>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</si>
  <si>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</si>
  <si>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</si>
  <si>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</si>
  <si>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</si>
  <si>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</si>
  <si>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</si>
  <si>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</si>
  <si>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</si>
  <si>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</si>
  <si>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</si>
  <si>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</si>
  <si>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</si>
  <si>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</si>
  <si>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</si>
  <si>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</si>
  <si>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</si>
  <si>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</si>
  <si>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</si>
  <si>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</si>
  <si>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</si>
  <si>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</si>
  <si>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</si>
  <si>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</si>
  <si>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</si>
  <si>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</si>
  <si>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</si>
  <si>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</si>
  <si>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</si>
  <si>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</si>
  <si>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</si>
  <si>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</si>
  <si>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</si>
  <si>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</si>
  <si>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</si>
  <si>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</si>
  <si>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</si>
  <si>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</si>
  <si>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</si>
  <si>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</si>
  <si>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</si>
  <si>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</si>
  <si>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</si>
  <si>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</si>
  <si>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</si>
  <si>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</si>
  <si>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</si>
  <si>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</si>
  <si>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</si>
  <si>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</si>
  <si>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</si>
  <si>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</si>
  <si>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</si>
  <si>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</si>
  <si>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</si>
  <si>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</si>
  <si>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</si>
  <si>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</si>
  <si>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</si>
  <si>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</si>
  <si>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</si>
  <si>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</si>
  <si>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</si>
  <si>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</si>
  <si>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</si>
  <si>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</si>
  <si>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</si>
  <si>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</si>
  <si>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</si>
  <si>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</si>
  <si>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</si>
  <si>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</si>
  <si>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</si>
  <si>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</si>
  <si>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</si>
  <si>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</si>
  <si>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</si>
  <si>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</si>
  <si>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</si>
  <si>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</si>
  <si>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</si>
  <si>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</si>
  <si>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</si>
  <si>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</si>
  <si>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</si>
  <si>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</si>
  <si>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</si>
  <si>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</si>
  <si>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</si>
  <si>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</si>
  <si>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</si>
  <si>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</si>
  <si>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</si>
  <si>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</si>
  <si>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</si>
  <si>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</si>
  <si>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</si>
  <si>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</si>
  <si>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</si>
  <si>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</si>
  <si>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</si>
  <si>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</si>
  <si>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</si>
  <si>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</si>
  <si>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</si>
  <si>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</si>
  <si>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</si>
  <si>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</si>
  <si>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</si>
  <si>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</si>
  <si>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</si>
  <si>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</si>
  <si>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</si>
  <si>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</si>
  <si>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</si>
  <si>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</si>
  <si>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</si>
  <si>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</si>
  <si>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</si>
  <si>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</si>
  <si>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</si>
  <si>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</si>
  <si>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</si>
  <si>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</si>
  <si>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</si>
  <si>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</si>
  <si>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</si>
  <si>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</si>
  <si>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</si>
  <si>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</si>
  <si>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</si>
  <si>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</si>
  <si>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</si>
  <si>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</si>
  <si>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</si>
  <si>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</si>
  <si>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</si>
  <si>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</si>
  <si>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</si>
  <si>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</si>
  <si>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</si>
  <si>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</si>
  <si>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</si>
  <si>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</si>
  <si>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</si>
  <si>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</si>
  <si>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</si>
  <si>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</si>
  <si>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</si>
  <si>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</si>
  <si>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</si>
  <si>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</si>
  <si>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</si>
  <si>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</si>
  <si>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</si>
  <si>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</si>
  <si>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</si>
  <si>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</si>
  <si>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</si>
  <si>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</si>
  <si>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</si>
  <si>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</si>
  <si>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</si>
  <si>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</si>
  <si>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</si>
  <si>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</si>
  <si>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</si>
  <si>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</si>
  <si>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</si>
  <si>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</si>
  <si>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</si>
  <si>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</si>
  <si>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</si>
  <si>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</si>
  <si>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</si>
  <si>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</si>
  <si>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</si>
  <si>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</si>
  <si>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</si>
  <si>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</si>
  <si>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</si>
  <si>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</si>
  <si>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</si>
  <si>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</si>
  <si>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</si>
  <si>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</si>
  <si>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</si>
  <si>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</si>
  <si>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</si>
  <si>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</si>
  <si>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</si>
  <si>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</si>
  <si>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</si>
  <si>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</si>
  <si>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</si>
  <si>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</si>
  <si>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</si>
  <si>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</si>
  <si>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</si>
  <si>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</si>
  <si>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</si>
  <si>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</si>
  <si>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</si>
  <si>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</si>
  <si>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</si>
  <si>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</si>
  <si>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</si>
  <si>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</si>
  <si>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</si>
  <si>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</si>
  <si>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</si>
  <si>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</si>
  <si>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</si>
  <si>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</si>
  <si>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</si>
  <si>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</si>
  <si>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</si>
  <si>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</si>
  <si>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</si>
  <si>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</si>
  <si>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</si>
  <si>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</si>
  <si>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</si>
  <si>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</si>
  <si>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</si>
  <si>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</si>
  <si>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</si>
  <si>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</si>
  <si>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</si>
  <si>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</si>
  <si>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</si>
  <si>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</si>
  <si>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</si>
  <si>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</si>
  <si>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</si>
  <si>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</si>
  <si>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</si>
  <si>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</si>
  <si>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</si>
  <si>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</si>
  <si>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</si>
  <si>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</si>
  <si>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</si>
  <si>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</si>
  <si>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</si>
  <si>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</si>
  <si>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</si>
  <si>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</si>
  <si>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</si>
  <si>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</si>
  <si>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</si>
  <si>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</si>
  <si>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</si>
  <si>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</si>
  <si>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</si>
  <si>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</si>
  <si>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</si>
  <si>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</si>
  <si>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</si>
  <si>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</si>
  <si>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</si>
  <si>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</si>
  <si>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</si>
  <si>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</si>
  <si>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</si>
  <si>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</si>
  <si>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</si>
  <si>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</si>
  <si>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</si>
  <si>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</si>
  <si>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</si>
  <si>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</si>
  <si>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</si>
  <si>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</si>
  <si>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</si>
  <si>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</si>
  <si>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</si>
  <si>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</si>
  <si>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</si>
  <si>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</si>
  <si>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</si>
  <si>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</si>
  <si>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</si>
  <si>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</si>
  <si>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</si>
  <si>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</si>
  <si>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</si>
  <si>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</si>
  <si>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</si>
  <si>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</si>
  <si>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</si>
  <si>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</si>
  <si>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</si>
  <si>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</si>
  <si>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</si>
  <si>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</si>
  <si>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</si>
  <si>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</si>
  <si>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</si>
  <si>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</si>
  <si>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</si>
  <si>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</si>
  <si>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</si>
  <si>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</si>
  <si>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</si>
  <si>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</si>
  <si>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</si>
  <si>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</si>
  <si>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</si>
  <si>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</si>
  <si>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</si>
  <si>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</si>
  <si>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</si>
  <si>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</si>
  <si>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</si>
  <si>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</si>
  <si>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</si>
  <si>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</si>
  <si>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</si>
  <si>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</si>
  <si>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</si>
  <si>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</si>
  <si>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</si>
  <si>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</si>
  <si>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</si>
  <si>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</si>
  <si>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</si>
  <si>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</si>
  <si>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</si>
  <si>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</si>
  <si>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</si>
  <si>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</si>
  <si>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</si>
  <si>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</si>
  <si>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</si>
  <si>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</si>
  <si>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</si>
  <si>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</si>
  <si>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</si>
  <si>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</si>
  <si>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</si>
  <si>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</si>
  <si>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</si>
  <si>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</si>
  <si>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</si>
  <si>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</si>
  <si>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</si>
  <si>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</si>
  <si>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</si>
  <si>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</si>
  <si>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</si>
  <si>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</si>
  <si>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</si>
  <si>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</si>
  <si>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</si>
  <si>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</si>
  <si>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</si>
  <si>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</si>
  <si>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</si>
  <si>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</si>
  <si>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</si>
  <si>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</si>
  <si>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</si>
  <si>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</si>
  <si>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</si>
  <si>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</si>
  <si>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</si>
  <si>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</si>
  <si>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</si>
  <si>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</si>
  <si>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</si>
  <si>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</si>
  <si>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</si>
  <si>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</si>
  <si>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</si>
  <si>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</si>
  <si>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</si>
  <si>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</si>
  <si>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</si>
  <si>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</si>
  <si>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</si>
  <si>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</si>
  <si>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</si>
  <si>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</si>
  <si>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</si>
  <si>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</si>
  <si>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</si>
  <si>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</si>
  <si>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</si>
  <si>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</si>
  <si>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</si>
  <si>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</si>
  <si>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</si>
  <si>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</si>
  <si>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</si>
  <si>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</si>
  <si>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</si>
  <si>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</si>
  <si>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</si>
  <si>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</si>
  <si>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</si>
  <si>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</si>
  <si>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</si>
  <si>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</si>
  <si>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</si>
  <si>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</si>
  <si>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</si>
  <si>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</si>
  <si>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</si>
  <si>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</si>
  <si>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</si>
  <si>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</si>
  <si>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</si>
  <si>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</si>
  <si>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</si>
  <si>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</si>
  <si>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</si>
  <si>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</si>
  <si>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</si>
  <si>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</si>
  <si>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</si>
  <si>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</si>
  <si>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</si>
  <si>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</si>
  <si>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</si>
  <si>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</si>
  <si>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</si>
  <si>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</si>
  <si>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</si>
  <si>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</si>
  <si>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</si>
  <si>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</si>
  <si>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</si>
  <si>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</si>
  <si>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</si>
  <si>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</si>
  <si>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</si>
  <si>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</si>
  <si>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</si>
  <si>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</si>
  <si>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</si>
  <si>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</si>
  <si>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</si>
  <si>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</si>
  <si>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</si>
  <si>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</si>
  <si>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</si>
  <si>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</si>
  <si>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</si>
  <si>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</si>
  <si>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</si>
  <si>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</si>
  <si>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</si>
  <si>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</si>
  <si>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</si>
  <si>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</si>
  <si>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</si>
  <si>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</si>
  <si>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</si>
  <si>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</si>
  <si>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</si>
  <si>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</si>
  <si>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</si>
  <si>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</si>
  <si>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</si>
  <si>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</si>
  <si>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</si>
  <si>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</si>
  <si>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</si>
  <si>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</si>
  <si>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</si>
  <si>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</si>
  <si>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</si>
  <si>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</si>
  <si>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</si>
  <si>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</si>
  <si>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</si>
  <si>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</si>
  <si>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</si>
  <si>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</si>
  <si>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</si>
  <si>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</si>
  <si>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</si>
  <si>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</si>
  <si>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</si>
  <si>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</si>
  <si>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</si>
  <si>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</si>
  <si>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</si>
  <si>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</si>
  <si>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</si>
  <si>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</si>
  <si>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</si>
  <si>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</si>
  <si>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</si>
  <si>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</si>
  <si>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</si>
  <si>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</si>
  <si>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</si>
  <si>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</si>
  <si>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</si>
  <si>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</si>
  <si>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</si>
  <si>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</si>
  <si>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</si>
  <si>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</si>
  <si>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</si>
  <si>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</si>
  <si>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</si>
  <si>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</si>
  <si>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</si>
  <si>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</si>
  <si>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</si>
  <si>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</si>
  <si>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</si>
  <si>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</si>
  <si>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</si>
  <si>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</si>
  <si>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</si>
  <si>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</si>
  <si>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</si>
  <si>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</si>
  <si>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</si>
  <si>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</si>
  <si>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</si>
  <si>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</si>
  <si>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</si>
  <si>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</si>
  <si>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</si>
  <si>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</si>
  <si>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</si>
  <si>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</si>
  <si>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</si>
  <si>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</si>
  <si>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</si>
  <si>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</si>
  <si>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</si>
  <si>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</si>
  <si>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</si>
  <si>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</si>
  <si>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</si>
  <si>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</si>
  <si>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</si>
  <si>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</si>
  <si>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</si>
  <si>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</si>
  <si>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</si>
  <si>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</si>
  <si>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</si>
  <si>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</si>
  <si>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</si>
  <si>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</si>
  <si>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</si>
  <si>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</si>
  <si>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</si>
  <si>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</si>
  <si>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</si>
  <si>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</si>
  <si>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</si>
  <si>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</si>
  <si>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</si>
  <si>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</si>
  <si>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</si>
  <si>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</si>
  <si>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</si>
  <si>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</si>
  <si>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</si>
  <si>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</si>
  <si>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</si>
  <si>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</si>
  <si>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</si>
  <si>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</si>
  <si>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</si>
  <si>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</si>
  <si>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</si>
  <si>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</si>
  <si>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</si>
  <si>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</si>
  <si>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</si>
  <si>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</si>
  <si>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</si>
  <si>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</si>
  <si>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</si>
  <si>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</si>
  <si>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</si>
  <si>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</si>
  <si>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</si>
  <si>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</si>
  <si>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</si>
  <si>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</si>
  <si>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</si>
  <si>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</si>
  <si>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</si>
  <si>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</si>
  <si>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</si>
  <si>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</si>
  <si>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</si>
  <si>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</si>
  <si>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</si>
  <si>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</si>
  <si>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</si>
  <si>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</si>
  <si>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</si>
  <si>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</si>
  <si>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</si>
  <si>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</si>
  <si>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</si>
  <si>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</si>
  <si>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</si>
  <si>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</si>
  <si>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</si>
  <si>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</si>
  <si>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</si>
  <si>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</si>
  <si>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</si>
  <si>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</si>
  <si>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</si>
  <si>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</si>
  <si>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</si>
  <si>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</si>
  <si>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</si>
  <si>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</si>
  <si>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</si>
  <si>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</si>
  <si>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</si>
  <si>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</si>
  <si>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</si>
  <si>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</si>
  <si>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</si>
  <si>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</si>
  <si>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</si>
  <si>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</si>
  <si>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</si>
  <si>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</si>
  <si>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</si>
  <si>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</si>
  <si>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</si>
  <si>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</si>
  <si>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</si>
  <si>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</si>
  <si>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</si>
  <si>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</si>
  <si>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</si>
  <si>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</si>
  <si>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</si>
  <si>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</si>
  <si>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</si>
  <si>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</si>
  <si>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</si>
  <si>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</si>
  <si>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</si>
  <si>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</si>
  <si>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</si>
  <si>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</si>
  <si>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</si>
  <si>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</si>
  <si>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</si>
  <si>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</si>
  <si>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</si>
  <si>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</si>
  <si>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</si>
  <si>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</si>
  <si>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</si>
  <si>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</si>
  <si>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</si>
  <si>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</si>
  <si>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</si>
  <si>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</si>
  <si>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</si>
  <si>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</si>
  <si>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</si>
  <si>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</si>
  <si>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</si>
  <si>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</si>
  <si>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</si>
  <si>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</si>
  <si>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</si>
  <si>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</si>
  <si>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</si>
  <si>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</si>
  <si>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</si>
  <si>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</si>
  <si>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</si>
  <si>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</si>
  <si>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</si>
  <si>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</si>
  <si>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</si>
  <si>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</si>
  <si>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</si>
  <si>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</si>
  <si>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</si>
  <si>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</si>
  <si>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</si>
  <si>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</si>
  <si>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</si>
  <si>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</si>
  <si>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</si>
  <si>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</si>
  <si>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</si>
  <si>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</si>
  <si>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</si>
  <si>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</si>
  <si>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</si>
  <si>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</si>
  <si>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</si>
  <si>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</si>
  <si>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</si>
  <si>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</si>
  <si>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</si>
  <si>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</si>
  <si>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</si>
  <si>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</si>
  <si>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</si>
  <si>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</si>
  <si>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</si>
  <si>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</si>
  <si>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</si>
  <si>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</si>
  <si>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</si>
  <si>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</si>
  <si>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</si>
  <si>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</si>
  <si>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</si>
  <si>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</si>
  <si>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</si>
  <si>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</si>
  <si>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</si>
  <si>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</si>
  <si>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</si>
  <si>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</si>
  <si>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</si>
  <si>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</si>
  <si>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</si>
  <si>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</si>
  <si>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</si>
  <si>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</si>
  <si>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</si>
  <si>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</si>
  <si>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</si>
  <si>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</si>
  <si>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</si>
  <si>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</si>
  <si>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</si>
  <si>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</si>
  <si>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</si>
  <si>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</si>
  <si>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</si>
  <si>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</si>
  <si>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</si>
  <si>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</si>
  <si>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</si>
  <si>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</si>
  <si>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</si>
  <si>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</si>
  <si>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</si>
  <si>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</si>
  <si>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</si>
  <si>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</si>
  <si>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</si>
  <si>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</si>
  <si>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</si>
  <si>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</si>
  <si>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</si>
  <si>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</si>
  <si>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</si>
  <si>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</si>
  <si>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</si>
  <si>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</si>
  <si>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</si>
  <si>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</si>
  <si>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</si>
  <si>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</si>
  <si>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</si>
  <si>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</si>
  <si>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</si>
  <si>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</si>
  <si>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</si>
  <si>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</si>
  <si>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</si>
  <si>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</si>
  <si>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</si>
  <si>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</si>
  <si>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</si>
  <si>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</si>
  <si>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</si>
  <si>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</si>
  <si>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</si>
  <si>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</si>
  <si>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</si>
  <si>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</si>
  <si>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</si>
  <si>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</si>
  <si>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</si>
  <si>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</si>
  <si>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</si>
  <si>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</si>
  <si>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</si>
  <si>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</si>
  <si>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</si>
  <si>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</si>
  <si>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</si>
  <si>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</si>
  <si>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</si>
  <si>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</si>
  <si>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</si>
  <si>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</si>
  <si>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</si>
  <si>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</si>
  <si>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</si>
  <si>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</si>
  <si>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</si>
  <si>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</si>
  <si>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</si>
  <si>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</si>
  <si>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</si>
  <si>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</si>
  <si>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</si>
  <si>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</si>
  <si>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</si>
  <si>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</si>
  <si>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</si>
  <si>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</si>
  <si>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</si>
  <si>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</si>
  <si>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</si>
  <si>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</si>
  <si>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</si>
  <si>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</si>
  <si>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</si>
  <si>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</si>
  <si>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</si>
  <si>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</si>
  <si>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</si>
  <si>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</si>
  <si>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</si>
  <si>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</si>
  <si>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</si>
  <si>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</si>
  <si>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</si>
  <si>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</si>
  <si>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</si>
  <si>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</si>
  <si>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</si>
  <si>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</si>
  <si>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</si>
  <si>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</si>
  <si>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</si>
  <si>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</si>
  <si>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</si>
  <si>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</si>
  <si>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</si>
  <si>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</si>
  <si>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</si>
  <si>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</si>
  <si>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</si>
  <si>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</si>
  <si>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</si>
  <si>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</si>
  <si>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</si>
  <si>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</si>
  <si>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</si>
  <si>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</si>
  <si>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</si>
  <si>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</si>
  <si>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</si>
  <si>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</si>
  <si>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</si>
  <si>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</si>
  <si>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</si>
  <si>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</si>
  <si>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</si>
  <si>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</si>
  <si>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</si>
  <si>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</si>
  <si>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</si>
  <si>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</si>
  <si>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</si>
  <si>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</si>
  <si>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</si>
  <si>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</si>
  <si>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</si>
  <si>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</si>
  <si>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</si>
  <si>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</si>
  <si>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</si>
  <si>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</si>
  <si>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</si>
  <si>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</si>
  <si>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</si>
  <si>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</si>
  <si>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</si>
  <si>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</si>
  <si>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</si>
  <si>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</si>
  <si>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</si>
  <si>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</si>
  <si>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</si>
  <si>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</si>
  <si>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</si>
  <si>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</si>
  <si>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</si>
  <si>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</si>
  <si>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</si>
  <si>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</si>
  <si>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</si>
  <si>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</si>
  <si>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</si>
  <si>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</si>
  <si>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</si>
  <si>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</si>
  <si>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</si>
  <si>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</si>
  <si>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</si>
  <si>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</si>
  <si>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</si>
  <si>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</si>
  <si>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</si>
  <si>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</si>
  <si>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</si>
  <si>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</si>
  <si>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</si>
  <si>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</si>
  <si>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</si>
  <si>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</si>
  <si>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</si>
  <si>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</si>
  <si>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</si>
  <si>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</si>
  <si>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</si>
  <si>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</si>
  <si>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</si>
  <si>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</si>
  <si>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</si>
  <si>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</si>
  <si>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</si>
  <si>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</si>
  <si>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</si>
  <si>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</si>
  <si>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</si>
  <si>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</si>
  <si>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</si>
  <si>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</si>
  <si>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</si>
  <si>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</si>
  <si>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</si>
  <si>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</si>
  <si>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</si>
  <si>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</si>
  <si>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</si>
  <si>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</si>
  <si>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</si>
  <si>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</si>
  <si>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</si>
  <si>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</si>
  <si>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</si>
  <si>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</si>
  <si>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</si>
  <si>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</si>
  <si>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</si>
  <si>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</si>
  <si>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</si>
  <si>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</si>
  <si>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</si>
  <si>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</si>
  <si>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</si>
  <si>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</si>
  <si>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</si>
  <si>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</si>
  <si>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</si>
  <si>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</si>
  <si>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</si>
  <si>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</si>
  <si>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</si>
  <si>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</si>
  <si>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</si>
  <si>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</si>
  <si>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</si>
  <si>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</si>
  <si>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</si>
  <si>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</si>
  <si>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</si>
  <si>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</si>
  <si>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</si>
  <si>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</si>
  <si>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</si>
  <si>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</si>
  <si>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</si>
  <si>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</si>
  <si>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</si>
  <si>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</si>
  <si>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</si>
  <si>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</si>
  <si>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</si>
  <si>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</si>
  <si>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</si>
  <si>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</si>
  <si>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</si>
  <si>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</si>
  <si>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</si>
  <si>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</si>
  <si>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</si>
  <si>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</si>
  <si>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</si>
  <si>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</si>
  <si>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</si>
  <si>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</si>
  <si>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</si>
  <si>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</si>
  <si>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</si>
  <si>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</si>
  <si>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</si>
  <si>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</si>
  <si>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</si>
  <si>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</si>
  <si>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</si>
  <si>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</si>
  <si>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</si>
  <si>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</si>
  <si>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</si>
  <si>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</si>
  <si>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</si>
  <si>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</si>
  <si>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</si>
  <si>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</si>
  <si>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</si>
  <si>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</si>
  <si>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</si>
  <si>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</si>
  <si>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</si>
  <si>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</si>
  <si>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</si>
  <si>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</si>
  <si>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</si>
  <si>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</si>
  <si>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</si>
  <si>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</si>
  <si>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</si>
  <si>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</si>
  <si>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</si>
  <si>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</si>
  <si>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</si>
  <si>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</si>
  <si>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</si>
  <si>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</si>
  <si>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</si>
  <si>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</si>
  <si>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</si>
  <si>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</si>
  <si>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</si>
  <si>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</si>
  <si>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</si>
  <si>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</si>
  <si>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</si>
  <si>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</si>
  <si>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</si>
  <si>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</si>
  <si>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</si>
  <si>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</si>
  <si>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</si>
  <si>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</si>
  <si>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</si>
  <si>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</si>
  <si>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</si>
  <si>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</si>
  <si>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</si>
  <si>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</si>
  <si>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</si>
  <si>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</si>
  <si>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</si>
  <si>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</si>
  <si>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</si>
  <si>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</si>
  <si>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</si>
  <si>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</si>
  <si>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</si>
  <si>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</si>
  <si>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</si>
  <si>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</si>
  <si>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</si>
  <si>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</si>
  <si>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</si>
  <si>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</si>
  <si>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</si>
  <si>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</si>
  <si>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</si>
  <si>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</si>
  <si>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</si>
  <si>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</si>
  <si>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</si>
  <si>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</si>
  <si>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</si>
  <si>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</si>
  <si>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</si>
  <si>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</si>
  <si>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</si>
  <si>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</si>
  <si>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</si>
  <si>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</si>
  <si>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</si>
  <si>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</si>
  <si>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</si>
  <si>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</si>
  <si>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</si>
  <si>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</si>
  <si>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</si>
  <si>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</si>
  <si>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</si>
  <si>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</si>
  <si>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</si>
  <si>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</si>
  <si>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</si>
  <si>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</si>
  <si>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</si>
  <si>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</si>
  <si>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</si>
  <si>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</si>
  <si>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</si>
  <si>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</si>
  <si>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</si>
  <si>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</si>
  <si>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</si>
  <si>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</si>
  <si>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</si>
  <si>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</si>
  <si>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</si>
  <si>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</si>
  <si>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</si>
  <si>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</si>
  <si>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</si>
  <si>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</si>
  <si>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</si>
  <si>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</si>
  <si>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</si>
  <si>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</si>
  <si>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</si>
  <si>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</si>
  <si>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</si>
  <si>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</si>
  <si>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</si>
  <si>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</si>
  <si>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</si>
  <si>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</si>
  <si>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</si>
  <si>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</si>
  <si>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</si>
  <si>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</si>
  <si>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</si>
  <si>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</si>
  <si>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</si>
  <si>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</si>
  <si>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</si>
  <si>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</si>
  <si>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</si>
  <si>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</si>
  <si>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</si>
  <si>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</si>
  <si>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</si>
  <si>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</si>
  <si>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</si>
  <si>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</si>
  <si>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</si>
  <si>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</si>
  <si>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</si>
  <si>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</si>
  <si>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</si>
  <si>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</si>
  <si>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</si>
  <si>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</si>
  <si>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</si>
  <si>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</si>
  <si>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</si>
  <si>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</si>
  <si>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</si>
  <si>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</si>
  <si>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</si>
  <si>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</si>
  <si>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</si>
  <si>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</si>
  <si>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</si>
  <si>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</si>
  <si>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</si>
  <si>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</si>
  <si>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</si>
  <si>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</si>
  <si>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</si>
  <si>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</si>
  <si>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</si>
  <si>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</si>
  <si>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</si>
  <si>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</si>
  <si>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</si>
  <si>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</si>
  <si>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</si>
  <si>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</si>
  <si>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</si>
  <si>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</si>
  <si>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</si>
  <si>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</si>
  <si>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</si>
  <si>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</si>
  <si>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</si>
  <si>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</si>
  <si>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</si>
  <si>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</si>
  <si>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</si>
  <si>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</si>
  <si>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</si>
  <si>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</si>
  <si>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</si>
  <si>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</si>
  <si>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</si>
  <si>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</si>
  <si>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</si>
  <si>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</si>
  <si>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</si>
  <si>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</si>
  <si>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</si>
  <si>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</si>
  <si>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</si>
  <si>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</si>
  <si>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</si>
  <si>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</si>
  <si>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</si>
  <si>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</si>
  <si>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</si>
  <si>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</si>
  <si>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</si>
  <si>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</si>
  <si>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</si>
  <si>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</si>
  <si>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</si>
  <si>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</si>
  <si>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</si>
  <si>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</si>
  <si>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</si>
  <si>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</si>
  <si>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</si>
  <si>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</si>
  <si>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</si>
  <si>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</si>
  <si>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</si>
  <si>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</si>
  <si>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</si>
  <si>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</si>
  <si>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</si>
  <si>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</si>
  <si>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</si>
  <si>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</si>
  <si>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</si>
  <si>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</si>
  <si>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</si>
  <si>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</si>
  <si>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</si>
  <si>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</si>
  <si>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</si>
  <si>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</si>
  <si>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</si>
  <si>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</si>
  <si>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</si>
  <si>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</si>
  <si>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</si>
  <si>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</si>
  <si>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</si>
  <si>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</si>
  <si>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</si>
  <si>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</si>
  <si>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</si>
  <si>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</si>
  <si>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</si>
  <si>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</si>
  <si>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</si>
  <si>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</si>
  <si>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</si>
  <si>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</si>
  <si>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</si>
  <si>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</si>
  <si>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</si>
  <si>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</si>
  <si>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</si>
  <si>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</si>
  <si>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</si>
  <si>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</si>
  <si>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</si>
  <si>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</si>
  <si>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</si>
  <si>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</si>
  <si>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</si>
  <si>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</si>
  <si>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</si>
  <si>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</si>
  <si>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</si>
  <si>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</si>
  <si>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</si>
  <si>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</si>
  <si>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</si>
  <si>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</si>
  <si>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</si>
  <si>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</si>
  <si>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</si>
  <si>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</si>
  <si>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</si>
  <si>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</si>
  <si>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</si>
  <si>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</si>
  <si>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</si>
  <si>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</si>
  <si>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</si>
  <si>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</si>
  <si>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</si>
  <si>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</si>
  <si>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</si>
  <si>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</si>
  <si>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</si>
  <si>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</si>
  <si>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</si>
  <si>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</si>
  <si>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</si>
  <si>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</si>
  <si>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</si>
  <si>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</si>
  <si>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</si>
  <si>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</si>
  <si>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</si>
  <si>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</si>
  <si>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</si>
  <si>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</si>
  <si>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</si>
  <si>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</si>
  <si>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</si>
  <si>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</si>
  <si>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</si>
  <si>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</si>
  <si>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</si>
  <si>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</si>
  <si>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</si>
  <si>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</si>
  <si>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</si>
  <si>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</si>
  <si>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</si>
  <si>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</si>
  <si>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</si>
  <si>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</si>
  <si>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</si>
  <si>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</si>
  <si>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</si>
  <si>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</si>
  <si>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</si>
  <si>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</si>
  <si>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</si>
  <si>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</si>
  <si>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</si>
  <si>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</si>
  <si>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</si>
  <si>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</si>
  <si>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</si>
  <si>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</si>
  <si>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</si>
  <si>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</si>
  <si>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</si>
  <si>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</si>
  <si>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</si>
  <si>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</si>
  <si>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</si>
  <si>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</si>
  <si>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</si>
  <si>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</si>
  <si>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</si>
  <si>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</si>
  <si>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</si>
  <si>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</si>
  <si>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</si>
  <si>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</si>
  <si>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</si>
  <si>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</si>
  <si>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</si>
  <si>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</si>
  <si>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</si>
  <si>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</si>
  <si>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</si>
  <si>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</si>
  <si>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</si>
  <si>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</si>
  <si>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</si>
  <si>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</si>
  <si>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</si>
  <si>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</si>
  <si>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</si>
  <si>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</si>
  <si>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</si>
  <si>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</si>
  <si>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</si>
  <si>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</si>
  <si>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</si>
  <si>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</si>
  <si>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</si>
  <si>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</si>
  <si>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</si>
  <si>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</si>
  <si>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</si>
  <si>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</si>
  <si>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</si>
  <si>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</si>
  <si>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</si>
  <si>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</si>
  <si>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</si>
  <si>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</si>
  <si>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</si>
  <si>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</si>
  <si>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</si>
  <si>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</si>
  <si>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</si>
  <si>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</si>
  <si>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</si>
  <si>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</si>
  <si>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</si>
  <si>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</si>
  <si>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</si>
  <si>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</si>
  <si>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</si>
  <si>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</si>
  <si>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</si>
  <si>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</si>
  <si>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</si>
  <si>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</si>
  <si>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</si>
  <si>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</si>
  <si>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</si>
  <si>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</si>
  <si>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</si>
  <si>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</si>
  <si>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</si>
  <si>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</si>
  <si>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</si>
  <si>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</si>
  <si>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</si>
  <si>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</si>
  <si>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</si>
  <si>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</si>
  <si>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</si>
  <si>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</si>
  <si>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</si>
  <si>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</si>
  <si>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</si>
  <si>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</si>
  <si>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</si>
  <si>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</si>
  <si>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</si>
  <si>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</si>
  <si>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</si>
  <si>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</si>
  <si>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</si>
  <si>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</si>
  <si>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</si>
  <si>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</si>
  <si>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</si>
  <si>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</si>
  <si>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</si>
  <si>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</si>
  <si>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</si>
  <si>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</si>
  <si>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</si>
  <si>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</si>
  <si>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</si>
  <si>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</si>
  <si>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</si>
  <si>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</si>
  <si>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</si>
  <si>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</si>
  <si>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</si>
  <si>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</si>
  <si>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</si>
  <si>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</si>
  <si>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</si>
  <si>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</si>
  <si>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</si>
  <si>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</si>
  <si>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</si>
  <si>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</si>
  <si>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</si>
  <si>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</si>
  <si>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</si>
  <si>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</si>
  <si>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</si>
  <si>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</si>
  <si>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</si>
  <si>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</si>
  <si>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</si>
  <si>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</si>
  <si>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</si>
  <si>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</si>
  <si>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</si>
  <si>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</si>
  <si>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</si>
  <si>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</si>
  <si>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</si>
  <si>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</si>
  <si>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</si>
  <si>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</si>
  <si>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</si>
  <si>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</si>
  <si>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</si>
  <si>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</si>
  <si>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</si>
  <si>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</si>
  <si>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</si>
  <si>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</si>
  <si>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</si>
  <si>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</si>
  <si>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</si>
  <si>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</si>
  <si>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</si>
  <si>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</si>
  <si>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</si>
  <si>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</si>
  <si>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</si>
  <si>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</si>
  <si>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</si>
  <si>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</si>
  <si>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</si>
  <si>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</si>
  <si>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</si>
  <si>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</si>
  <si>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</si>
  <si>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</si>
  <si>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</si>
  <si>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</si>
  <si>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</si>
  <si>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</si>
  <si>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</si>
  <si>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</si>
  <si>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</si>
  <si>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</si>
  <si>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</si>
  <si>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</si>
  <si>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</si>
  <si>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</si>
  <si>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</si>
  <si>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</si>
  <si>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</si>
  <si>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</si>
  <si>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</si>
  <si>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</si>
  <si>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</si>
  <si>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</si>
  <si>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</si>
  <si>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</si>
  <si>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</si>
  <si>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</si>
  <si>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</si>
  <si>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</si>
  <si>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</si>
  <si>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</si>
  <si>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</si>
  <si>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</si>
  <si>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</si>
  <si>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</si>
  <si>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</si>
  <si>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</si>
  <si>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</si>
  <si>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</si>
  <si>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</si>
  <si>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</si>
  <si>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</si>
  <si>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</si>
  <si>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</si>
  <si>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</si>
  <si>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</si>
  <si>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</si>
  <si>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</si>
  <si>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</si>
  <si>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</si>
  <si>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</si>
  <si>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</si>
  <si>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</si>
  <si>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</si>
  <si>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</si>
  <si>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</si>
  <si>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</si>
  <si>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</si>
  <si>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</si>
  <si>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</si>
  <si>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</si>
  <si>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</si>
  <si>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</si>
  <si>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</si>
  <si>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</si>
  <si>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</si>
  <si>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</si>
  <si>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</si>
  <si>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</si>
  <si>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</si>
  <si>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</si>
  <si>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</si>
  <si>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</si>
  <si>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</si>
  <si>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</si>
  <si>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</si>
  <si>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</si>
  <si>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</si>
  <si>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</si>
  <si>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</si>
  <si>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</si>
  <si>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</si>
  <si>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</si>
  <si>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</si>
  <si>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</si>
  <si>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</si>
  <si>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</si>
  <si>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</si>
  <si>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</si>
  <si>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</si>
  <si>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</si>
  <si>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</si>
  <si>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</si>
  <si>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</si>
  <si>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</si>
  <si>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</si>
  <si>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</si>
  <si>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</si>
  <si>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</si>
  <si>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</si>
  <si>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</si>
  <si>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</si>
  <si>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</si>
  <si>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</si>
  <si>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</si>
  <si>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</si>
  <si>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</si>
  <si>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</si>
  <si>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</si>
  <si>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</si>
  <si>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</si>
  <si>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</si>
  <si>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</si>
  <si>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</si>
  <si>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</si>
  <si>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</si>
  <si>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</si>
  <si>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</si>
  <si>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</si>
  <si>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</si>
  <si>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</si>
  <si>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</si>
  <si>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</si>
  <si>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</si>
  <si>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</si>
  <si>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</si>
  <si>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</si>
  <si>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</si>
  <si>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</si>
  <si>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</si>
  <si>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</si>
  <si>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</si>
  <si>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</si>
  <si>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</si>
  <si>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</si>
  <si>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</si>
  <si>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</si>
  <si>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</si>
  <si>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</si>
  <si>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</si>
  <si>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</si>
  <si>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</si>
  <si>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</si>
  <si>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</si>
  <si>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</si>
  <si>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</si>
  <si>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</si>
  <si>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</si>
  <si>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</si>
  <si>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</si>
  <si>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</si>
  <si>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</si>
  <si>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</si>
  <si>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</si>
  <si>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</si>
  <si>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</si>
  <si>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</si>
  <si>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</si>
  <si>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</si>
  <si>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</si>
  <si>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</si>
  <si>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</si>
  <si>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</si>
  <si>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</si>
  <si>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</si>
  <si>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</si>
  <si>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</si>
  <si>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</si>
  <si>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</si>
  <si>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</si>
  <si>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</si>
  <si>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</si>
  <si>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</si>
  <si>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</si>
  <si>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</si>
  <si>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</si>
  <si>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</si>
  <si>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</si>
  <si>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</si>
  <si>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</si>
  <si>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</si>
  <si>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</si>
  <si>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</si>
  <si>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</si>
  <si>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</si>
  <si>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</si>
  <si>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</si>
  <si>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</si>
  <si>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</si>
  <si>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</si>
  <si>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</si>
  <si>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</si>
  <si>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</si>
  <si>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</si>
  <si>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</si>
  <si>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</si>
  <si>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</si>
  <si>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</si>
  <si>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</si>
  <si>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</si>
  <si>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</si>
  <si>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</si>
  <si>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</si>
  <si>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</si>
  <si>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</si>
  <si>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</si>
  <si>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</si>
  <si>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</si>
  <si>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</si>
  <si>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</si>
  <si>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</si>
  <si>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</si>
  <si>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</si>
  <si>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</si>
  <si>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</si>
  <si>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</si>
  <si>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</si>
  <si>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</si>
  <si>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</si>
  <si>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</si>
  <si>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</si>
  <si>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</si>
  <si>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</si>
  <si>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</si>
  <si>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</si>
  <si>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</si>
  <si>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</si>
  <si>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</si>
  <si>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</si>
  <si>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</si>
  <si>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</si>
  <si>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</si>
  <si>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</si>
  <si>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</si>
  <si>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</si>
  <si>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</si>
  <si>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</si>
  <si>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</si>
  <si>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</si>
  <si>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</si>
  <si>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</si>
  <si>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</si>
  <si>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</si>
  <si>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</si>
  <si>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</si>
  <si>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</si>
  <si>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</si>
  <si>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</si>
  <si>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</si>
  <si>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</si>
  <si>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</si>
  <si>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</si>
  <si>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</si>
  <si>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</si>
  <si>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</si>
  <si>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</si>
  <si>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</si>
  <si>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</si>
  <si>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</si>
  <si>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</si>
  <si>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</si>
  <si>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</si>
  <si>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</si>
  <si>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</si>
  <si>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</si>
  <si>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</si>
  <si>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</si>
  <si>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</si>
  <si>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</si>
  <si>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</si>
  <si>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</si>
  <si>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</si>
  <si>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</si>
  <si>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</si>
  <si>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</si>
  <si>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</si>
  <si>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</si>
  <si>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</si>
  <si>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</si>
  <si>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</si>
  <si>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</si>
  <si>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</si>
  <si>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</si>
  <si>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</si>
  <si>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</si>
  <si>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</si>
  <si>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</si>
  <si>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</si>
  <si>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</si>
  <si>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</si>
  <si>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</si>
  <si>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</si>
  <si>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</si>
  <si>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</si>
  <si>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</si>
  <si>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</si>
  <si>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</si>
  <si>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</si>
  <si>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</si>
  <si>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</si>
  <si>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</si>
  <si>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</si>
  <si>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</si>
  <si>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</si>
  <si>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</si>
  <si>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</si>
  <si>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</si>
  <si>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</si>
  <si>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</si>
  <si>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</si>
  <si>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</si>
  <si>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</si>
  <si>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</si>
  <si>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</si>
  <si>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</si>
  <si>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</si>
  <si>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</si>
  <si>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</si>
  <si>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</si>
  <si>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</si>
  <si>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</si>
  <si>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</si>
  <si>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</si>
  <si>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</si>
  <si>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</si>
  <si>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</si>
  <si>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</si>
  <si>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</si>
  <si>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</si>
  <si>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</si>
  <si>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</si>
  <si>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</si>
  <si>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</si>
  <si>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</si>
  <si>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</si>
  <si>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</si>
  <si>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</si>
  <si>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</si>
  <si>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</si>
  <si>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</si>
  <si>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</si>
  <si>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</si>
  <si>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</si>
  <si>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</si>
  <si>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</si>
  <si>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</si>
  <si>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</si>
  <si>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</si>
  <si>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</si>
  <si>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</si>
  <si>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</si>
  <si>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</si>
  <si>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</si>
  <si>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</si>
  <si>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</si>
  <si>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</si>
  <si>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</si>
  <si>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</si>
  <si>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</si>
  <si>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</si>
  <si>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</si>
  <si>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</si>
  <si>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</si>
  <si>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</si>
  <si>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</si>
  <si>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</si>
  <si>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</si>
  <si>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</si>
  <si>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</si>
  <si>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</si>
  <si>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</si>
  <si>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</si>
  <si>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</si>
  <si>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</si>
  <si>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</si>
  <si>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</si>
  <si>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</si>
  <si>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</si>
  <si>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</si>
  <si>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</si>
  <si>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</si>
  <si>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</si>
  <si>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</si>
  <si>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</si>
  <si>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</si>
  <si>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</si>
  <si>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</si>
  <si>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</si>
  <si>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</si>
  <si>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</si>
  <si>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</si>
  <si>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</si>
  <si>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</si>
  <si>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</si>
  <si>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</si>
  <si>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</si>
  <si>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</si>
  <si>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</si>
  <si>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</si>
  <si>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</si>
  <si>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</si>
  <si>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</si>
  <si>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</si>
  <si>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</si>
  <si>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</si>
  <si>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</si>
  <si>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</si>
  <si>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</si>
  <si>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</si>
  <si>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</si>
  <si>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</si>
  <si>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</si>
  <si>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</si>
  <si>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</si>
  <si>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</si>
  <si>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</si>
  <si>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</si>
  <si>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</si>
  <si>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</si>
  <si>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</si>
  <si>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</si>
  <si>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</si>
  <si>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</si>
  <si>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</si>
  <si>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</si>
  <si>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</si>
  <si>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</si>
  <si>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</si>
  <si>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</si>
  <si>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</si>
  <si>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</si>
  <si>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</si>
  <si>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</si>
  <si>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</si>
  <si>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</si>
  <si>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</si>
  <si>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</si>
  <si>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</si>
  <si>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</si>
  <si>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</si>
  <si>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</si>
  <si>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</si>
  <si>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</si>
  <si>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</si>
  <si>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</si>
  <si>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</si>
  <si>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</si>
  <si>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</si>
  <si>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</si>
  <si>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</si>
  <si>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</si>
  <si>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</si>
  <si>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</si>
  <si>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</si>
  <si>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</si>
  <si>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</si>
  <si>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</si>
  <si>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</si>
  <si>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</si>
  <si>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</si>
  <si>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</si>
  <si>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</si>
  <si>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</si>
  <si>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</si>
  <si>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</si>
  <si>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</si>
  <si>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</si>
  <si>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</si>
  <si>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</si>
  <si>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</si>
  <si>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</si>
  <si>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</si>
  <si>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</si>
  <si>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</si>
  <si>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</si>
  <si>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</si>
  <si>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</si>
  <si>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</si>
  <si>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</si>
  <si>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</si>
  <si>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</si>
  <si>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</si>
  <si>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</si>
  <si>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</si>
  <si>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</si>
  <si>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</si>
  <si>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</si>
  <si>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</si>
  <si>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</si>
  <si>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</si>
  <si>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</si>
  <si>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</si>
  <si>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</si>
  <si>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</si>
  <si>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</si>
  <si>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</si>
  <si>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</si>
  <si>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</si>
  <si>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</si>
  <si>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</si>
  <si>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</si>
  <si>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</si>
  <si>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</si>
  <si>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</si>
  <si>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</si>
  <si>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</si>
  <si>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</si>
  <si>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</si>
  <si>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</si>
  <si>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</si>
  <si>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</si>
  <si>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</si>
  <si>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</si>
  <si>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</si>
  <si>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</si>
  <si>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</si>
  <si>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</si>
  <si>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</si>
  <si>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</si>
  <si>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</si>
  <si>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</si>
  <si>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</si>
  <si>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</si>
  <si>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</si>
  <si>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</si>
  <si>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</si>
  <si>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</si>
  <si>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</si>
  <si>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</si>
  <si>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</si>
  <si>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</si>
  <si>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</si>
  <si>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</si>
  <si>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</si>
  <si>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</si>
  <si>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</si>
  <si>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</si>
  <si>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</si>
  <si>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</si>
  <si>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</si>
  <si>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</si>
  <si>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</si>
  <si>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</si>
  <si>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</si>
  <si>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</si>
  <si>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</si>
  <si>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</si>
  <si>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</si>
  <si>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</si>
  <si>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</si>
  <si>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</si>
  <si>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</si>
  <si>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</si>
  <si>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</si>
  <si>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</si>
  <si>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</si>
  <si>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</si>
  <si>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</si>
  <si>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</si>
  <si>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</si>
  <si>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</si>
  <si>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</si>
  <si>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</si>
  <si>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</si>
  <si>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</si>
  <si>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</si>
  <si>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</si>
  <si>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</si>
  <si>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</si>
  <si>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</si>
  <si>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</si>
  <si>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</si>
  <si>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</si>
  <si>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</si>
  <si>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</si>
  <si>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</si>
  <si>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</si>
  <si>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</si>
  <si>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</si>
  <si>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</si>
  <si>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</si>
  <si>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</si>
  <si>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</si>
  <si>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</si>
  <si>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</si>
  <si>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</si>
  <si>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</si>
  <si>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</si>
  <si>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</si>
  <si>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</si>
  <si>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</si>
  <si>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</si>
  <si>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</si>
  <si>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</si>
  <si>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</si>
  <si>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</si>
  <si>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</si>
  <si>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</si>
  <si>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</si>
  <si>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</si>
  <si>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</si>
  <si>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</si>
  <si>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</si>
  <si>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</si>
  <si>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</si>
  <si>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</si>
  <si>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</si>
  <si>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</si>
  <si>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</si>
  <si>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</si>
  <si>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</si>
  <si>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</si>
  <si>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</si>
  <si>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</si>
  <si>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</si>
  <si>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</si>
  <si>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</si>
  <si>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</si>
  <si>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</si>
  <si>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</si>
  <si>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</si>
  <si>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</si>
  <si>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</si>
  <si>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</si>
  <si>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</si>
  <si>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</si>
  <si>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</si>
  <si>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</si>
  <si>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</si>
  <si>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</si>
  <si>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</si>
  <si>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</si>
  <si>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</si>
  <si>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</si>
  <si>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</si>
  <si>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</si>
  <si>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</si>
  <si>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</si>
  <si>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</si>
  <si>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</si>
  <si>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</si>
  <si>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</si>
  <si>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</si>
  <si>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</si>
  <si>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</si>
  <si>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</si>
  <si>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</si>
  <si>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</si>
  <si>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</si>
  <si>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</si>
  <si>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</si>
  <si>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</si>
  <si>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</si>
  <si>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</si>
  <si>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</si>
  <si>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</si>
  <si>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</si>
  <si>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</si>
  <si>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</si>
  <si>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</si>
  <si>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</si>
  <si>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</si>
  <si>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</si>
  <si>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</si>
  <si>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</si>
  <si>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</si>
  <si>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</si>
  <si>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</si>
  <si>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</si>
  <si>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</si>
  <si>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</si>
  <si>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</si>
  <si>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</si>
  <si>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</si>
  <si>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</si>
  <si>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</si>
  <si>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</si>
  <si>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</si>
  <si>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</si>
  <si>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</si>
  <si>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</si>
  <si>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</si>
  <si>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</si>
  <si>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</si>
  <si>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</si>
  <si>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</si>
  <si>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</si>
  <si>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</si>
  <si>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</si>
  <si>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</si>
  <si>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</si>
  <si>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</si>
  <si>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</si>
  <si>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</si>
  <si>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</si>
  <si>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</si>
  <si>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</si>
  <si>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</si>
  <si>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</si>
  <si>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</si>
  <si>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</si>
  <si>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</si>
  <si>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</si>
  <si>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</si>
  <si>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</si>
  <si>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</si>
  <si>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</si>
  <si>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</si>
  <si>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</si>
  <si>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</si>
  <si>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</si>
  <si>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</si>
  <si>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</si>
  <si>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</si>
  <si>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</si>
  <si>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</si>
  <si>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</si>
  <si>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</si>
  <si>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</si>
  <si>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</si>
  <si>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</si>
  <si>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</si>
  <si>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</si>
  <si>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</si>
  <si>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</si>
  <si>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</si>
  <si>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</si>
  <si>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</si>
  <si>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</si>
  <si>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</si>
  <si>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</si>
  <si>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</si>
  <si>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</si>
  <si>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</si>
  <si>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</si>
  <si>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</si>
  <si>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</si>
  <si>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</si>
  <si>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</si>
  <si>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</si>
  <si>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</si>
  <si>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</si>
  <si>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</si>
  <si>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</si>
  <si>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</si>
  <si>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</si>
  <si>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</si>
  <si>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</si>
  <si>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</si>
  <si>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</si>
  <si>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</si>
  <si>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</si>
  <si>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</si>
  <si>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</si>
  <si>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</si>
  <si>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</si>
  <si>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</si>
  <si>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</si>
  <si>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</si>
  <si>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</si>
  <si>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</si>
  <si>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</si>
  <si>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</si>
  <si>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</si>
  <si>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</si>
  <si>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</si>
  <si>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</si>
  <si>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</si>
  <si>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</si>
  <si>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</si>
  <si>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</si>
  <si>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</si>
  <si>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</si>
  <si>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</si>
  <si>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</si>
  <si>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</si>
  <si>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</si>
  <si>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</si>
  <si>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</si>
  <si>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</si>
  <si>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</si>
  <si>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</si>
  <si>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</si>
  <si>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</si>
  <si>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</si>
  <si>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</si>
  <si>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</si>
  <si>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</si>
  <si>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</si>
  <si>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</si>
  <si>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</si>
  <si>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</si>
  <si>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</si>
  <si>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</si>
  <si>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</si>
  <si>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</si>
  <si>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</si>
  <si>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</si>
  <si>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</si>
  <si>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</si>
  <si>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</si>
  <si>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</si>
  <si>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</si>
  <si>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</si>
  <si>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</si>
  <si>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</si>
  <si>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</si>
  <si>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</si>
  <si>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</si>
  <si>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</si>
  <si>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</si>
  <si>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</si>
  <si>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</si>
  <si>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</si>
  <si>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</si>
  <si>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</si>
  <si>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</si>
  <si>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</si>
  <si>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</si>
  <si>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</si>
  <si>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</si>
  <si>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</si>
  <si>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</si>
  <si>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</si>
  <si>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</si>
  <si>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</si>
  <si>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</si>
  <si>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</si>
  <si>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</si>
  <si>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</si>
  <si>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</si>
  <si>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</si>
  <si>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</si>
  <si>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</si>
  <si>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</si>
  <si>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</si>
  <si>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</si>
  <si>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</si>
  <si>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</si>
  <si>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</si>
  <si>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</si>
  <si>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</si>
  <si>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</si>
  <si>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</si>
  <si>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</si>
  <si>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</si>
  <si>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</si>
  <si>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</si>
  <si>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</si>
  <si>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</si>
  <si>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</si>
  <si>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</si>
  <si>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</si>
  <si>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</si>
  <si>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</si>
  <si>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</si>
  <si>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</si>
  <si>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</si>
  <si>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</si>
  <si>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</si>
  <si>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</si>
  <si>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</si>
  <si>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</si>
  <si>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</si>
  <si>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</si>
  <si>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</si>
  <si>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</si>
  <si>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</si>
  <si>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</si>
  <si>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</si>
  <si>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</si>
  <si>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</si>
  <si>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</si>
  <si>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</si>
  <si>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</si>
  <si>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</si>
  <si>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</si>
  <si>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</si>
  <si>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</si>
  <si>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</si>
  <si>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</si>
  <si>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</si>
  <si>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</si>
  <si>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</si>
  <si>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</si>
  <si>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</si>
  <si>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</si>
  <si>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</si>
  <si>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</si>
  <si>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</si>
  <si>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</si>
  <si>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</si>
  <si>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</si>
  <si>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</si>
  <si>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</si>
  <si>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</si>
  <si>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</si>
  <si>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</si>
  <si>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</si>
  <si>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</si>
  <si>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</si>
  <si>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</si>
  <si>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</si>
  <si>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</si>
  <si>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</si>
  <si>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</si>
  <si>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</si>
  <si>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</si>
  <si>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</si>
  <si>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</si>
  <si>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</si>
  <si>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</si>
  <si>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</si>
  <si>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</si>
  <si>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</si>
  <si>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</si>
  <si>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</si>
  <si>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</si>
  <si>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</si>
  <si>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</si>
  <si>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</si>
  <si>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</si>
  <si>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</si>
  <si>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</si>
  <si>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</si>
  <si>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</si>
  <si>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</si>
  <si>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</si>
  <si>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</si>
  <si>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</si>
  <si>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</si>
  <si>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</si>
  <si>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</si>
  <si>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</si>
  <si>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</si>
  <si>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</si>
  <si>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</si>
  <si>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</si>
  <si>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</si>
  <si>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</si>
  <si>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</si>
  <si>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</si>
  <si>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</si>
  <si>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</si>
  <si>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</si>
  <si>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</si>
  <si>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</si>
  <si>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</si>
  <si>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</si>
  <si>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</si>
  <si>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</si>
  <si>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</si>
  <si>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</si>
  <si>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</si>
  <si>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</si>
  <si>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</si>
  <si>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</si>
  <si>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</si>
  <si>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</si>
  <si>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</si>
  <si>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</si>
  <si>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</si>
  <si>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</si>
  <si>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</si>
  <si>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</si>
  <si>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</si>
  <si>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</si>
  <si>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</si>
  <si>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</si>
  <si>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</si>
  <si>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</si>
  <si>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</si>
  <si>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</si>
  <si>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</si>
  <si>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</si>
  <si>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</si>
  <si>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</si>
  <si>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</si>
  <si>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</si>
  <si>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</si>
  <si>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</si>
  <si>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</si>
  <si>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</si>
  <si>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</si>
  <si>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</si>
  <si>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</si>
  <si>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</si>
  <si>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</si>
  <si>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</si>
  <si>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</si>
  <si>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</si>
  <si>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</si>
  <si>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</si>
  <si>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</si>
  <si>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</si>
  <si>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</si>
  <si>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</si>
  <si>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</si>
  <si>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</si>
  <si>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</si>
  <si>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</si>
  <si>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</si>
  <si>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</si>
  <si>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</si>
  <si>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</si>
  <si>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</si>
  <si>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</si>
  <si>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</si>
  <si>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</si>
  <si>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</si>
  <si>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</si>
  <si>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</si>
  <si>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</si>
  <si>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</si>
  <si>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</si>
  <si>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</si>
  <si>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</si>
  <si>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</si>
  <si>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</si>
  <si>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</si>
  <si>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</si>
  <si>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</si>
  <si>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</si>
  <si>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</si>
  <si>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</si>
  <si>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</si>
  <si>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</si>
  <si>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</si>
  <si>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</si>
  <si>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</si>
  <si>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</si>
  <si>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</si>
  <si>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</si>
  <si>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</si>
  <si>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</si>
  <si>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</si>
  <si>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</si>
  <si>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</si>
  <si>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</si>
  <si>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</si>
  <si>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</si>
  <si>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</si>
  <si>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</si>
  <si>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</si>
  <si>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</si>
  <si>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</si>
  <si>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</si>
  <si>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</si>
  <si>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</si>
  <si>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</si>
  <si>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</si>
  <si>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</si>
  <si>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</si>
  <si>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</si>
  <si>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</si>
  <si>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</si>
  <si>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</si>
  <si>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</si>
  <si>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</si>
  <si>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</si>
  <si>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</si>
  <si>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</si>
  <si>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</si>
  <si>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</si>
  <si>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</si>
  <si>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</si>
  <si>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</si>
  <si>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</si>
  <si>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</si>
  <si>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</si>
  <si>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</si>
  <si>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</si>
  <si>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</si>
  <si>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</si>
  <si>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</si>
  <si>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</si>
  <si>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</si>
  <si>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</si>
  <si>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</si>
  <si>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</si>
  <si>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</si>
  <si>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</si>
  <si>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</si>
  <si>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</si>
  <si>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</si>
  <si>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</si>
  <si>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</si>
  <si>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</si>
  <si>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</si>
  <si>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</si>
  <si>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</si>
  <si>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</si>
  <si>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</si>
  <si>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</si>
  <si>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</si>
  <si>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</si>
  <si>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</si>
  <si>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</si>
  <si>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</si>
  <si>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</si>
  <si>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</si>
  <si>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</si>
  <si>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</si>
  <si>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</si>
  <si>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</si>
  <si>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</si>
  <si>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</si>
  <si>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</si>
  <si>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</si>
  <si>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</si>
  <si>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</si>
  <si>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</si>
  <si>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</si>
  <si>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</si>
  <si>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</si>
  <si>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</si>
  <si>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</si>
  <si>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</si>
  <si>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</si>
  <si>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</si>
  <si>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</si>
  <si>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</si>
  <si>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</si>
  <si>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</si>
  <si>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</si>
  <si>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</si>
  <si>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</si>
  <si>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</si>
  <si>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</si>
  <si>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</si>
  <si>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</si>
  <si>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</si>
  <si>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</si>
  <si>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</si>
  <si>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</si>
  <si>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</si>
  <si>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</si>
  <si>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</si>
  <si>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</si>
  <si>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</si>
  <si>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</si>
  <si>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</si>
  <si>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</si>
  <si>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</si>
  <si>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</si>
  <si>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</si>
  <si>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</si>
  <si>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</si>
  <si>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</si>
  <si>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</si>
  <si>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</si>
  <si>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</si>
  <si>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</si>
  <si>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</si>
  <si>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</si>
  <si>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</si>
  <si>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</si>
  <si>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</si>
  <si>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</si>
  <si>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</si>
  <si>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</si>
  <si>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</si>
  <si>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</si>
  <si>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</si>
  <si>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</si>
  <si>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</si>
  <si>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</si>
  <si>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</si>
  <si>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</si>
  <si>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</si>
  <si>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</si>
  <si>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</si>
  <si>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</si>
  <si>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</si>
  <si>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</si>
  <si>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</si>
  <si>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</si>
  <si>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</si>
  <si>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</si>
  <si>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</si>
  <si>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</si>
  <si>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</si>
  <si>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</si>
  <si>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</si>
  <si>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</si>
  <si>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</si>
  <si>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</si>
  <si>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</si>
  <si>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</si>
  <si>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</si>
  <si>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</si>
  <si>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</si>
  <si>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</si>
  <si>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</si>
  <si>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</si>
  <si>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</si>
  <si>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</si>
  <si>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</si>
  <si>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</si>
  <si>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</si>
  <si>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</si>
  <si>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</si>
  <si>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</si>
  <si>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</si>
  <si>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</si>
  <si>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</si>
  <si>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</si>
  <si>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</si>
  <si>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</si>
  <si>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</si>
  <si>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</si>
  <si>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</si>
  <si>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</si>
  <si>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</si>
  <si>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</si>
  <si>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</si>
  <si>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</si>
  <si>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</si>
  <si>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</si>
  <si>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</si>
  <si>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</si>
  <si>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</si>
  <si>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</si>
  <si>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</si>
  <si>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</si>
  <si>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</si>
  <si>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</si>
  <si>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</si>
  <si>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</si>
  <si>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</si>
  <si>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</si>
  <si>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</si>
  <si>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</si>
  <si>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</si>
  <si>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</si>
  <si>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</si>
  <si>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</si>
  <si>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</si>
  <si>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</si>
  <si>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</si>
  <si>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</si>
  <si>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</si>
  <si>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</si>
  <si>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</si>
  <si>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</si>
  <si>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</si>
  <si>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</si>
  <si>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</si>
  <si>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</si>
  <si>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</si>
  <si>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</si>
  <si>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</si>
  <si>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</si>
  <si>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</si>
  <si>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</si>
  <si>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</si>
  <si>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</si>
  <si>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</si>
  <si>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</si>
  <si>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</si>
  <si>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</si>
  <si>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</si>
  <si>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</si>
  <si>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</si>
  <si>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</si>
  <si>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</si>
  <si>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</si>
  <si>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</si>
  <si>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</si>
  <si>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</si>
  <si>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</si>
  <si>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</si>
  <si>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</si>
  <si>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</si>
  <si>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</si>
  <si>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</si>
  <si>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</si>
  <si>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</si>
  <si>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</si>
  <si>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</si>
  <si>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</si>
  <si>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</si>
  <si>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</si>
  <si>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</si>
  <si>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</si>
  <si>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</si>
  <si>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</si>
  <si>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</si>
  <si>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</si>
  <si>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</si>
  <si>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</si>
  <si>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</si>
  <si>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</si>
  <si>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</si>
  <si>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</si>
  <si>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</si>
  <si>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</si>
  <si>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</si>
  <si>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</si>
  <si>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</si>
  <si>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</si>
  <si>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</si>
  <si>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</si>
  <si>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</si>
  <si>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</si>
  <si>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</si>
  <si>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</si>
  <si>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</si>
  <si>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</si>
  <si>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</si>
  <si>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</si>
  <si>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</si>
  <si>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</si>
  <si>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</si>
  <si>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</si>
  <si>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</si>
  <si>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</si>
  <si>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</si>
  <si>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</si>
  <si>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</si>
  <si>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</si>
  <si>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</si>
  <si>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</si>
  <si>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</si>
  <si>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</si>
  <si>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</si>
  <si>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</si>
  <si>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</si>
  <si>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</si>
  <si>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</si>
  <si>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</si>
  <si>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</si>
  <si>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</si>
  <si>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</si>
  <si>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</si>
  <si>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</si>
  <si>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</si>
  <si>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</si>
  <si>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</si>
  <si>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</si>
  <si>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</si>
  <si>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</si>
  <si>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</si>
  <si>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</si>
  <si>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</si>
  <si>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</si>
  <si>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</si>
  <si>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</si>
  <si>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</si>
  <si>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</si>
  <si>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</si>
  <si>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</si>
  <si>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</si>
  <si>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</si>
  <si>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</si>
  <si>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</si>
  <si>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</si>
  <si>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</si>
  <si>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</si>
  <si>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</si>
  <si>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</si>
  <si>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</si>
  <si>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</si>
  <si>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</si>
  <si>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</si>
  <si>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</si>
  <si>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</si>
  <si>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</si>
  <si>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</si>
  <si>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</si>
  <si>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</si>
  <si>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</si>
  <si>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</si>
  <si>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</si>
  <si>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</si>
  <si>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</si>
  <si>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</si>
  <si>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</si>
  <si>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</si>
  <si>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</si>
  <si>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</si>
  <si>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</si>
  <si>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</si>
  <si>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</si>
  <si>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</si>
  <si>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</si>
  <si>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</si>
  <si>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</si>
  <si>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</si>
  <si>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</si>
  <si>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</si>
  <si>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</si>
  <si>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</si>
  <si>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</si>
  <si>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</si>
  <si>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</si>
  <si>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</si>
  <si>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</si>
  <si>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</si>
  <si>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</si>
  <si>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</si>
  <si>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</si>
  <si>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</si>
  <si>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</si>
  <si>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</si>
  <si>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</si>
  <si>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</si>
  <si>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</si>
  <si>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</si>
  <si>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</si>
  <si>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</si>
  <si>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</si>
  <si>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</si>
  <si>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</si>
  <si>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</si>
  <si>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</si>
  <si>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</si>
  <si>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</si>
  <si>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</si>
  <si>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</si>
  <si>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</si>
  <si>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</si>
  <si>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</si>
  <si>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</si>
  <si>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</si>
  <si>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</si>
  <si>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</si>
  <si>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</si>
  <si>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</si>
  <si>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</si>
  <si>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</si>
  <si>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</si>
  <si>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</si>
  <si>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</si>
  <si>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</si>
  <si>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</si>
  <si>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</si>
  <si>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</si>
  <si>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</si>
  <si>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</si>
  <si>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</si>
  <si>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</si>
  <si>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</si>
  <si>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</si>
  <si>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</si>
  <si>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</si>
  <si>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</si>
  <si>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</si>
  <si>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</si>
  <si>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</si>
  <si>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</si>
  <si>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</si>
  <si>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</si>
  <si>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</si>
  <si>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</si>
  <si>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</si>
  <si>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</si>
  <si>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</si>
  <si>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</si>
  <si>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</si>
  <si>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</si>
  <si>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</si>
  <si>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</si>
  <si>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</si>
  <si>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</si>
  <si>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</si>
  <si>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</si>
  <si>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</si>
  <si>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</si>
  <si>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</si>
  <si>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</si>
  <si>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</si>
  <si>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</si>
  <si>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</si>
  <si>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</si>
  <si>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</si>
  <si>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</si>
  <si>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</si>
  <si>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</si>
  <si>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</si>
  <si>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</si>
  <si>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</si>
  <si>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</si>
  <si>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</si>
  <si>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</si>
  <si>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</si>
  <si>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</si>
  <si>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</si>
  <si>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</si>
  <si>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</si>
  <si>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</si>
  <si>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</si>
  <si>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</si>
  <si>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</si>
  <si>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</si>
  <si>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</si>
  <si>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</si>
  <si>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</si>
  <si>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</si>
  <si>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</si>
  <si>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</si>
  <si>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</si>
  <si>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</si>
  <si>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</si>
  <si>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</si>
  <si>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</si>
  <si>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</si>
  <si>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</si>
  <si>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</si>
  <si>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</si>
  <si>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</si>
  <si>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</si>
  <si>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</si>
  <si>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</si>
  <si>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</si>
  <si>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</si>
  <si>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</si>
  <si>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</si>
  <si>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</si>
  <si>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</si>
  <si>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</si>
  <si>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</si>
  <si>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</si>
  <si>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</si>
  <si>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</si>
  <si>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</si>
  <si>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</si>
  <si>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</si>
  <si>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</si>
  <si>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</si>
  <si>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</si>
  <si>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</si>
  <si>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</si>
  <si>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</si>
  <si>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</si>
  <si>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</si>
  <si>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</si>
  <si>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</si>
  <si>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</si>
  <si>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</si>
  <si>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</si>
  <si>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</si>
  <si>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</si>
  <si>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</si>
  <si>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</si>
  <si>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</si>
  <si>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</si>
  <si>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</si>
  <si>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</si>
  <si>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</si>
  <si>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</si>
  <si>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</si>
  <si>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</si>
  <si>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</si>
  <si>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</si>
  <si>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</si>
  <si>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</si>
  <si>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</si>
  <si>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</si>
  <si>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</si>
  <si>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</si>
  <si>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</si>
  <si>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</si>
  <si>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</si>
  <si>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</si>
  <si>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</si>
  <si>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</si>
  <si>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</si>
  <si>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</si>
  <si>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</si>
  <si>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</si>
  <si>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</si>
  <si>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</si>
  <si>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</si>
  <si>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</si>
  <si>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</si>
  <si>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</si>
  <si>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</si>
  <si>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</si>
  <si>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</si>
  <si>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</si>
  <si>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</si>
  <si>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</si>
  <si>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</si>
  <si>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</si>
  <si>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</si>
  <si>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</si>
  <si>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</si>
  <si>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</si>
  <si>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</si>
  <si>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</si>
  <si>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</si>
  <si>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</si>
  <si>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</si>
  <si>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</si>
  <si>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</si>
  <si>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</si>
  <si>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</si>
  <si>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</si>
  <si>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</si>
  <si>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</si>
  <si>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</si>
  <si>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</si>
  <si>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</si>
  <si>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</si>
  <si>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</si>
  <si>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</si>
  <si>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</si>
  <si>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</si>
  <si>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</si>
  <si>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</si>
  <si>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</si>
  <si>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</si>
  <si>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</si>
  <si>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</si>
  <si>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</si>
  <si>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</si>
  <si>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</si>
  <si>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</si>
  <si>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</si>
  <si>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</si>
  <si>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</si>
  <si>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</si>
  <si>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</si>
  <si>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</si>
  <si>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</si>
  <si>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</si>
  <si>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</si>
  <si>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</si>
  <si>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</si>
  <si>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</si>
  <si>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</si>
  <si>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</si>
  <si>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</si>
  <si>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</si>
  <si>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</si>
  <si>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</si>
  <si>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</si>
  <si>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</si>
  <si>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</si>
  <si>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</si>
  <si>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</si>
  <si>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</si>
  <si>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</si>
  <si>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</si>
  <si>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</si>
  <si>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</si>
  <si>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</si>
  <si>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</si>
  <si>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</si>
  <si>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</si>
  <si>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</si>
  <si>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</si>
  <si>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</si>
  <si>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</si>
  <si>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</si>
  <si>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</si>
  <si>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</si>
  <si>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</si>
  <si>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</si>
  <si>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</si>
  <si>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</si>
  <si>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</si>
  <si>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</si>
  <si>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</si>
  <si>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</si>
  <si>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</si>
  <si>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</si>
  <si>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</si>
  <si>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</si>
  <si>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</si>
  <si>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</si>
  <si>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</si>
  <si>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</si>
  <si>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</si>
  <si>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</si>
  <si>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</si>
  <si>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</si>
  <si>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</si>
  <si>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</si>
  <si>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</si>
  <si>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</si>
  <si>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</si>
  <si>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</si>
  <si>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</si>
  <si>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</si>
  <si>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</si>
  <si>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</si>
  <si>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</si>
  <si>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</si>
  <si>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</si>
  <si>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</si>
  <si>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</si>
  <si>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</si>
  <si>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</si>
  <si>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</si>
  <si>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</si>
  <si>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</si>
  <si>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</si>
  <si>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</si>
  <si>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</si>
  <si>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</si>
  <si>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</si>
  <si>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</si>
  <si>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</si>
  <si>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</si>
  <si>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</si>
  <si>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</si>
  <si>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</si>
  <si>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</si>
  <si>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</si>
  <si>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</si>
  <si>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</si>
  <si>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</si>
  <si>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</si>
  <si>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</si>
  <si>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</si>
  <si>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</si>
  <si>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</si>
  <si>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</si>
  <si>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</si>
  <si>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</si>
  <si>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</si>
  <si>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</si>
  <si>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</si>
  <si>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</si>
  <si>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</si>
  <si>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</si>
  <si>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</si>
  <si>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</si>
  <si>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</si>
  <si>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</si>
  <si>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</si>
  <si>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</si>
  <si>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</si>
  <si>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</si>
  <si>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</si>
  <si>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</si>
  <si>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</si>
  <si>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</si>
  <si>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</si>
  <si>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</si>
  <si>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</si>
  <si>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</si>
  <si>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</si>
  <si>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</si>
  <si>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</si>
  <si>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</si>
  <si>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</si>
  <si>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</si>
  <si>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</si>
  <si>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</si>
  <si>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</si>
  <si>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</si>
  <si>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</si>
  <si>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</si>
  <si>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</si>
  <si>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</si>
  <si>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</si>
  <si>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</si>
  <si>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</si>
  <si>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</si>
  <si>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</si>
  <si>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</si>
  <si>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</si>
  <si>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</si>
  <si>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</si>
  <si>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</si>
  <si>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</si>
  <si>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</si>
  <si>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</si>
  <si>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</si>
  <si>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</si>
  <si>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</si>
  <si>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</si>
  <si>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</si>
  <si>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</si>
  <si>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</si>
  <si>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</si>
  <si>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</si>
  <si>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</si>
  <si>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</si>
  <si>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</si>
  <si>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</si>
  <si>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</si>
  <si>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</si>
  <si>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</si>
  <si>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</si>
  <si>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</si>
  <si>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</si>
  <si>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</si>
  <si>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</si>
  <si>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</si>
  <si>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</si>
  <si>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</si>
  <si>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</si>
  <si>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</si>
  <si>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</si>
  <si>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</si>
  <si>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</si>
  <si>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</si>
  <si>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</si>
  <si>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</si>
  <si>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</si>
  <si>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</si>
  <si>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</si>
  <si>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</si>
  <si>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</si>
  <si>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</si>
  <si>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</si>
  <si>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</si>
  <si>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</si>
  <si>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</si>
  <si>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</si>
  <si>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</si>
  <si>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</si>
  <si>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</si>
  <si>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</si>
  <si>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</si>
  <si>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</si>
  <si>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</si>
  <si>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</si>
  <si>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</si>
  <si>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</si>
  <si>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</si>
  <si>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</si>
  <si>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</si>
  <si>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</si>
  <si>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</si>
  <si>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</si>
  <si>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</si>
  <si>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</si>
  <si>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</si>
  <si>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</si>
  <si>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</si>
  <si>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</si>
  <si>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</si>
  <si>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</si>
  <si>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</si>
  <si>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</si>
  <si>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</si>
  <si>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</si>
  <si>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</si>
  <si>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</si>
  <si>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</si>
  <si>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</si>
  <si>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</si>
  <si>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</si>
  <si>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</si>
  <si>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</si>
  <si>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</si>
  <si>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</si>
  <si>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</si>
  <si>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</si>
  <si>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</si>
  <si>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</si>
  <si>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</si>
  <si>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</si>
  <si>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</si>
  <si>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</si>
  <si>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</si>
  <si>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</si>
  <si>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</si>
  <si>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</si>
  <si>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</si>
  <si>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</si>
  <si>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</si>
  <si>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</si>
  <si>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</si>
  <si>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</si>
  <si>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</si>
  <si>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</si>
  <si>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</si>
  <si>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</si>
  <si>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</si>
  <si>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</si>
  <si>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</si>
  <si>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</si>
  <si>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</si>
  <si>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</si>
  <si>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</si>
  <si>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</si>
  <si>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</si>
  <si>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</si>
  <si>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</si>
  <si>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</si>
  <si>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</si>
  <si>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</si>
  <si>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</si>
  <si>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</si>
  <si>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</si>
  <si>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</si>
  <si>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</si>
  <si>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</si>
  <si>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</si>
  <si>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</si>
  <si>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</si>
  <si>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</si>
  <si>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</si>
  <si>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</si>
  <si>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</si>
  <si>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</si>
  <si>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</si>
  <si>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</si>
  <si>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</si>
  <si>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</si>
  <si>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</si>
  <si>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</si>
  <si>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</si>
  <si>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</si>
  <si>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</si>
  <si>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</si>
  <si>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</si>
  <si>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</si>
  <si>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</si>
  <si>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</si>
  <si>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</si>
  <si>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</si>
  <si>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</si>
  <si>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</si>
  <si>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</si>
  <si>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</si>
  <si>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</si>
  <si>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</si>
  <si>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</si>
  <si>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</si>
  <si>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</si>
  <si>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</si>
  <si>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</si>
  <si>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</si>
  <si>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</si>
  <si>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</si>
  <si>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</si>
  <si>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</si>
  <si>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</si>
  <si>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</si>
  <si>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</si>
  <si>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</si>
  <si>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</si>
  <si>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</si>
  <si>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</si>
  <si>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</si>
  <si>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</si>
  <si>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</si>
  <si>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</si>
  <si>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</si>
  <si>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</si>
  <si>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</si>
  <si>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</si>
  <si>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</si>
  <si>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</si>
  <si>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</si>
  <si>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</si>
  <si>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</si>
  <si>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</si>
  <si>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</si>
  <si>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</si>
  <si>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</si>
  <si>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</si>
  <si>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</si>
  <si>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</si>
  <si>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</si>
  <si>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</si>
  <si>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</si>
  <si>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</si>
  <si>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</si>
  <si>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</si>
  <si>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</si>
  <si>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</si>
  <si>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</si>
  <si>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</si>
  <si>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</si>
  <si>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</si>
  <si>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</si>
  <si>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</si>
  <si>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</si>
  <si>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</si>
  <si>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</si>
  <si>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</si>
  <si>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</si>
  <si>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</si>
  <si>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</si>
  <si>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</si>
  <si>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</si>
  <si>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</si>
  <si>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</si>
  <si>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</si>
  <si>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</si>
  <si>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</si>
  <si>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</si>
  <si>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</si>
  <si>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</si>
  <si>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</si>
  <si>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</si>
  <si>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</si>
  <si>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</si>
  <si>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</si>
  <si>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</si>
  <si>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</si>
  <si>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</si>
  <si>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</si>
  <si>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</si>
  <si>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</si>
  <si>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</si>
  <si>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</si>
  <si>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</si>
  <si>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</si>
  <si>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</si>
  <si>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</si>
  <si>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</si>
  <si>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</si>
  <si>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</si>
  <si>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</si>
  <si>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</si>
  <si>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</si>
  <si>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</si>
  <si>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</si>
  <si>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</si>
  <si>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</si>
  <si>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</si>
  <si>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</si>
  <si>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</si>
  <si>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</si>
  <si>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</si>
  <si>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</si>
  <si>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</si>
  <si>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</si>
  <si>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</si>
  <si>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</si>
  <si>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</si>
  <si>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</si>
  <si>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</si>
  <si>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</si>
  <si>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</si>
  <si>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</si>
  <si>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</si>
  <si>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</si>
  <si>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</si>
  <si>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</si>
  <si>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</si>
  <si>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</si>
  <si>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</si>
  <si>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</si>
  <si>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</si>
  <si>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</si>
  <si>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</si>
  <si>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</si>
  <si>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</si>
  <si>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</si>
  <si>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</si>
  <si>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</si>
  <si>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</si>
  <si>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</si>
  <si>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</si>
  <si>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</si>
  <si>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</si>
  <si>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</si>
  <si>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</si>
  <si>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</si>
  <si>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</si>
  <si>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</si>
  <si>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</si>
  <si>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</si>
  <si>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</si>
  <si>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</si>
  <si>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</si>
  <si>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</si>
  <si>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</si>
  <si>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</si>
  <si>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</si>
  <si>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</si>
  <si>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</si>
  <si>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</si>
  <si>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</si>
  <si>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</si>
  <si>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</si>
  <si>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</si>
  <si>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</si>
  <si>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</si>
  <si>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</si>
  <si>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</si>
  <si>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</si>
  <si>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</si>
  <si>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</si>
  <si>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</si>
  <si>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</si>
  <si>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</si>
  <si>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</si>
  <si>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</si>
  <si>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</si>
  <si>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</si>
  <si>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</si>
  <si>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</si>
  <si>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</si>
  <si>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</si>
  <si>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</si>
  <si>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</si>
  <si>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</si>
  <si>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</si>
  <si>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</si>
  <si>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</si>
  <si>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</si>
  <si>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</si>
  <si>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</si>
  <si>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</si>
  <si>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</si>
  <si>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</si>
  <si>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</si>
  <si>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</si>
  <si>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</si>
  <si>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</si>
  <si>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</si>
  <si>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</si>
  <si>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</si>
  <si>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</si>
  <si>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</si>
  <si>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</si>
  <si>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</si>
  <si>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</si>
  <si>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</si>
  <si>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</si>
  <si>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</si>
  <si>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</si>
  <si>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</si>
  <si>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</si>
  <si>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</si>
  <si>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</si>
  <si>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</si>
  <si>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</si>
  <si>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</si>
  <si>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</si>
  <si>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</si>
  <si>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</si>
  <si>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</si>
  <si>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</si>
  <si>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</si>
  <si>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</si>
  <si>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</si>
  <si>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</si>
  <si>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</si>
  <si>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</si>
  <si>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</si>
  <si>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</si>
  <si>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</si>
  <si>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</si>
  <si>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</si>
  <si>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</si>
  <si>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</si>
  <si>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</si>
  <si>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</si>
  <si>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</si>
  <si>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</si>
  <si>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</si>
  <si>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</si>
  <si>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</si>
  <si>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</si>
  <si>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</si>
  <si>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</si>
  <si>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</si>
  <si>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</si>
  <si>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</si>
  <si>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</si>
  <si>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</si>
  <si>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</si>
  <si>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</si>
  <si>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</si>
  <si>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</si>
  <si>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</si>
  <si>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</si>
  <si>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</si>
  <si>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</si>
  <si>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</si>
  <si>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</si>
  <si>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</si>
  <si>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</si>
  <si>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</si>
  <si>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</si>
  <si>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</si>
  <si>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</si>
  <si>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</si>
  <si>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</si>
  <si>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</si>
  <si>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</si>
  <si>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</si>
  <si>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</si>
  <si>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</si>
  <si>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</si>
  <si>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</si>
  <si>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</si>
  <si>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</si>
  <si>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</si>
  <si>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</si>
  <si>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</si>
  <si>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</si>
  <si>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</si>
  <si>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</si>
  <si>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</si>
  <si>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</si>
  <si>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</si>
  <si>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</si>
  <si>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</si>
  <si>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</si>
  <si>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</si>
  <si>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</si>
  <si>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</si>
  <si>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</si>
  <si>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</si>
  <si>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</si>
  <si>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</si>
  <si>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</si>
  <si>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</si>
  <si>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</si>
  <si>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</si>
  <si>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</si>
  <si>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</si>
  <si>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</si>
  <si>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</si>
  <si>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</si>
  <si>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</si>
  <si>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</si>
  <si>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</si>
  <si>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</si>
  <si>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</si>
  <si>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</si>
  <si>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</si>
  <si>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</si>
  <si>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</si>
  <si>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</si>
  <si>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</si>
  <si>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</si>
  <si>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</si>
  <si>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</si>
  <si>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</si>
  <si>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</si>
  <si>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</si>
  <si>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</si>
  <si>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</si>
  <si>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</si>
  <si>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</si>
  <si>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</si>
  <si>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</si>
  <si>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</si>
  <si>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</si>
  <si>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</si>
  <si>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</si>
  <si>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</si>
  <si>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</si>
  <si>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</si>
  <si>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</si>
  <si>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</si>
  <si>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</si>
  <si>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</si>
  <si>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</si>
  <si>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</si>
  <si>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</si>
  <si>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</si>
  <si>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</si>
  <si>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</si>
  <si>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</si>
  <si>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</si>
  <si>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</si>
  <si>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</si>
  <si>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</si>
  <si>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</si>
  <si>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</si>
  <si>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</si>
  <si>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</si>
  <si>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</si>
  <si>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</si>
  <si>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</si>
  <si>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</si>
  <si>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</si>
  <si>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</si>
  <si>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</si>
  <si>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</si>
  <si>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</si>
  <si>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</si>
  <si>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</si>
  <si>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</si>
  <si>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</si>
  <si>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</si>
  <si>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</si>
  <si>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</si>
  <si>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</si>
  <si>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</si>
  <si>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</si>
  <si>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</si>
  <si>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</si>
  <si>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</si>
  <si>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</si>
  <si>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</si>
  <si>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</si>
  <si>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</si>
  <si>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</si>
  <si>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</si>
  <si>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</si>
  <si>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</si>
  <si>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</si>
  <si>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</si>
  <si>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</si>
  <si>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</si>
  <si>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</si>
  <si>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</si>
  <si>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</si>
  <si>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</si>
  <si>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</si>
  <si>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</si>
  <si>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</si>
  <si>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</si>
  <si>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</si>
  <si>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</si>
  <si>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</si>
  <si>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</si>
  <si>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</si>
  <si>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</si>
  <si>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</si>
  <si>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</si>
  <si>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</si>
  <si>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</si>
  <si>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</si>
  <si>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</si>
  <si>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</si>
  <si>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</si>
  <si>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</si>
  <si>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</si>
  <si>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</si>
  <si>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</si>
  <si>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</si>
  <si>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</si>
  <si>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</si>
  <si>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</si>
  <si>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</si>
  <si>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</si>
  <si>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</si>
  <si>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</si>
  <si>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</si>
  <si>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</si>
  <si>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</si>
  <si>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</si>
  <si>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</si>
  <si>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</si>
  <si>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</si>
  <si>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</si>
  <si>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</si>
  <si>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</si>
  <si>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</si>
  <si>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</si>
  <si>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</si>
  <si>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</si>
  <si>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</si>
  <si>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</si>
  <si>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</si>
  <si>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</si>
  <si>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</si>
  <si>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</si>
  <si>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</si>
  <si>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</si>
  <si>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</si>
  <si>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</si>
  <si>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</si>
  <si>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</si>
  <si>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</si>
  <si>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</si>
  <si>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</si>
  <si>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</si>
  <si>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</si>
  <si>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</si>
  <si>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</si>
  <si>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</si>
  <si>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</si>
  <si>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</si>
  <si>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</si>
  <si>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</si>
  <si>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</si>
  <si>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</si>
  <si>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</si>
  <si>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</si>
  <si>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</si>
  <si>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</si>
  <si>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</si>
  <si>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</si>
  <si>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</si>
  <si>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</si>
  <si>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</si>
  <si>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</si>
  <si>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</si>
  <si>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</si>
  <si>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</si>
  <si>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</si>
  <si>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</si>
  <si>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</si>
  <si>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</si>
  <si>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</si>
  <si>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</si>
  <si>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</si>
  <si>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</si>
  <si>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</si>
  <si>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</si>
  <si>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</si>
  <si>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</si>
  <si>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</si>
  <si>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</si>
  <si>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</si>
  <si>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</si>
  <si>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</si>
  <si>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</si>
  <si>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</si>
  <si>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</si>
  <si>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</si>
  <si>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</si>
  <si>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</si>
  <si>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</si>
  <si>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</si>
  <si>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</si>
  <si>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</si>
  <si>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</si>
  <si>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</si>
  <si>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</si>
  <si>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</si>
  <si>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</si>
  <si>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</si>
  <si>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</si>
  <si>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</si>
  <si>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</si>
  <si>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</si>
  <si>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</si>
  <si>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</si>
  <si>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</si>
  <si>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</si>
  <si>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</si>
  <si>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</si>
  <si>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</si>
  <si>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</si>
  <si>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</si>
  <si>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</si>
  <si>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</si>
  <si>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</si>
  <si>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</si>
  <si>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</si>
  <si>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</si>
  <si>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</si>
  <si>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</si>
  <si>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</si>
  <si>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</si>
  <si>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</si>
  <si>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</si>
  <si>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</si>
  <si>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</si>
  <si>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</si>
  <si>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</si>
  <si>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</si>
  <si>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</si>
  <si>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</si>
  <si>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</si>
  <si>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</si>
  <si>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</si>
  <si>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</si>
  <si>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</si>
  <si>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</si>
  <si>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</si>
  <si>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</si>
  <si>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</si>
  <si>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</si>
  <si>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</si>
  <si>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</si>
  <si>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</si>
  <si>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</si>
  <si>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</si>
  <si>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</si>
  <si>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</si>
  <si>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</si>
  <si>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</si>
  <si>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</si>
  <si>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</si>
  <si>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</si>
  <si>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</si>
  <si>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</si>
  <si>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</si>
  <si>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</si>
  <si>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</si>
  <si>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</si>
  <si>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</si>
  <si>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</si>
  <si>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</si>
  <si>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</si>
  <si>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</si>
  <si>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</si>
  <si>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</si>
  <si>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</si>
  <si>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</si>
  <si>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</si>
  <si>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</si>
  <si>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</si>
  <si>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</si>
  <si>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</si>
  <si>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</si>
  <si>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</si>
  <si>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</si>
  <si>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</si>
  <si>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</si>
  <si>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</si>
  <si>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</si>
  <si>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</si>
  <si>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</si>
  <si>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</si>
  <si>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</si>
  <si>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</si>
  <si>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</si>
  <si>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</si>
  <si>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</si>
  <si>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</si>
  <si>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</si>
  <si>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</si>
  <si>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</si>
  <si>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</si>
  <si>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</si>
  <si>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</si>
  <si>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</si>
  <si>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</si>
  <si>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</si>
  <si>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</si>
  <si>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</si>
  <si>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</si>
  <si>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</si>
  <si>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</si>
  <si>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</si>
  <si>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</si>
  <si>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</si>
  <si>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</si>
  <si>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</si>
  <si>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</si>
  <si>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</si>
  <si>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</si>
  <si>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</si>
  <si>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</si>
  <si>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</si>
  <si>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</si>
  <si>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</si>
  <si>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</si>
  <si>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</si>
  <si>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</si>
  <si>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</si>
  <si>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</si>
  <si>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</si>
  <si>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</si>
  <si>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</si>
  <si>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</si>
  <si>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</si>
  <si>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</si>
  <si>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</si>
  <si>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</si>
  <si>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</si>
  <si>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</si>
  <si>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</si>
  <si>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</si>
  <si>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</si>
  <si>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</si>
  <si>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</si>
  <si>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</si>
  <si>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</si>
  <si>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</si>
  <si>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</si>
  <si>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</si>
  <si>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</si>
  <si>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</si>
  <si>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</si>
  <si>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</si>
  <si>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</si>
  <si>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</si>
  <si>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</si>
  <si>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</si>
  <si>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</si>
  <si>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</si>
  <si>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</si>
  <si>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</si>
  <si>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</si>
  <si>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</si>
  <si>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</si>
  <si>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</si>
  <si>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</si>
  <si>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</si>
  <si>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</si>
  <si>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</si>
  <si>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</si>
  <si>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</si>
  <si>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</si>
  <si>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</si>
  <si>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</si>
  <si>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</si>
  <si>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</si>
  <si>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</si>
  <si>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</si>
  <si>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</si>
  <si>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</si>
  <si>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</si>
  <si>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</si>
  <si>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</si>
  <si>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</si>
  <si>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</si>
  <si>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</si>
  <si>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</si>
  <si>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</si>
  <si>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</si>
  <si>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</si>
  <si>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</si>
  <si>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</si>
  <si>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</si>
  <si>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</si>
  <si>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</si>
  <si>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</si>
  <si>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</si>
  <si>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</si>
  <si>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</si>
  <si>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</si>
  <si>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</si>
  <si>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</si>
  <si>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</si>
  <si>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</si>
  <si>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</si>
  <si>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</si>
  <si>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</si>
  <si>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</si>
  <si>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</si>
  <si>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</si>
  <si>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</si>
  <si>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</si>
  <si>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</si>
  <si>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</si>
  <si>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</si>
  <si>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</si>
  <si>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</si>
  <si>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</si>
  <si>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</si>
  <si>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</si>
  <si>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</si>
  <si>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</si>
  <si>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</si>
  <si>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</si>
  <si>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</si>
  <si>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</si>
  <si>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</si>
  <si>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</si>
  <si>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</si>
  <si>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</si>
  <si>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</si>
  <si>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</si>
  <si>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</si>
  <si>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</si>
  <si>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</si>
  <si>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</si>
  <si>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</si>
  <si>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</si>
  <si>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</si>
  <si>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</si>
  <si>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</si>
  <si>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</si>
  <si>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</si>
  <si>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</si>
  <si>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</si>
  <si>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</si>
  <si>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</si>
  <si>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</si>
  <si>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</si>
  <si>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</si>
  <si>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</si>
  <si>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</si>
  <si>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</si>
  <si>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</si>
  <si>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</si>
  <si>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</si>
  <si>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</si>
  <si>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</si>
  <si>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</si>
  <si>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</si>
  <si>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</si>
  <si>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</si>
  <si>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</si>
  <si>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</si>
  <si>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</si>
  <si>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</si>
  <si>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</si>
  <si>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</si>
  <si>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</si>
  <si>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</si>
  <si>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</si>
  <si>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</si>
  <si>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</si>
  <si>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</si>
  <si>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</si>
  <si>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</si>
  <si>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</si>
  <si>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</si>
  <si>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</si>
  <si>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</si>
  <si>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</si>
  <si>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</si>
  <si>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</si>
  <si>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</si>
  <si>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</si>
  <si>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</si>
  <si>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</si>
  <si>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</si>
  <si>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</si>
  <si>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</si>
  <si>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</si>
  <si>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</si>
  <si>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</si>
  <si>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</si>
  <si>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</si>
  <si>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</si>
  <si>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</si>
  <si>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</si>
  <si>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</si>
  <si>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</si>
  <si>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</si>
  <si>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</si>
  <si>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</si>
  <si>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</si>
  <si>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</si>
  <si>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</si>
  <si>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</si>
  <si>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</si>
  <si>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</si>
  <si>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</si>
  <si>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</si>
  <si>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</si>
  <si>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</si>
  <si>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</si>
  <si>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</si>
  <si>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</si>
  <si>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</si>
  <si>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</si>
  <si>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</si>
  <si>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</si>
  <si>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</si>
  <si>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</si>
  <si>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</si>
  <si>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</si>
  <si>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</si>
  <si>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</si>
  <si>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</si>
  <si>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</si>
  <si>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</si>
  <si>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</si>
  <si>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</si>
  <si>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</si>
  <si>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</si>
  <si>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</si>
  <si>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</si>
  <si>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</si>
  <si>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</si>
  <si>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</si>
  <si>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</si>
  <si>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</si>
  <si>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</si>
  <si>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</si>
  <si>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</si>
  <si>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</si>
  <si>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</si>
  <si>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</si>
  <si>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</si>
  <si>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</si>
  <si>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</si>
  <si>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</si>
  <si>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</si>
  <si>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</si>
  <si>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</si>
  <si>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</si>
  <si>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</si>
  <si>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</si>
  <si>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</si>
  <si>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</si>
  <si>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</si>
  <si>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</si>
  <si>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</si>
  <si>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</si>
  <si>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</si>
  <si>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</si>
  <si>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</si>
  <si>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</si>
  <si>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</si>
  <si>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</si>
  <si>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</si>
  <si>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</si>
  <si>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</si>
  <si>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</si>
  <si>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</si>
  <si>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</si>
  <si>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</si>
  <si>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</si>
  <si>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</si>
  <si>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</si>
  <si>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</si>
  <si>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</si>
  <si>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</si>
  <si>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</si>
  <si>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</si>
  <si>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</si>
  <si>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</si>
  <si>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</si>
  <si>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</si>
  <si>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</si>
  <si>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</si>
  <si>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</si>
  <si>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</si>
  <si>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</si>
  <si>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</si>
  <si>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</si>
  <si>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</si>
  <si>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</si>
  <si>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</si>
  <si>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</si>
  <si>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</si>
  <si>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</si>
  <si>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</si>
  <si>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</si>
  <si>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</si>
  <si>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</si>
  <si>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</si>
  <si>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</si>
  <si>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</si>
  <si>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</si>
  <si>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</si>
  <si>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</si>
  <si>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</si>
  <si>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</si>
  <si>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</si>
  <si>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</si>
  <si>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</si>
  <si>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</si>
  <si>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</si>
  <si>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</si>
  <si>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</si>
  <si>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</si>
  <si>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</si>
  <si>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</si>
  <si>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</si>
  <si>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</si>
  <si>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</si>
  <si>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</si>
  <si>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</si>
  <si>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</si>
  <si>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</si>
  <si>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</si>
  <si>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</si>
  <si>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</si>
  <si>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</si>
  <si>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</si>
  <si>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</si>
  <si>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</si>
  <si>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</si>
  <si>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</si>
  <si>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</si>
  <si>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</si>
  <si>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</si>
  <si>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</si>
  <si>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</si>
  <si>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</si>
  <si>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</si>
  <si>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</si>
  <si>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</si>
  <si>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</si>
  <si>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</si>
  <si>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</si>
  <si>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</si>
  <si>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</si>
  <si>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</si>
  <si>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</si>
  <si>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</si>
  <si>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</si>
  <si>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</si>
  <si>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</si>
  <si>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</si>
  <si>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</si>
  <si>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</si>
  <si>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</si>
  <si>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</si>
  <si>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</si>
  <si>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</si>
  <si>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</si>
  <si>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</si>
  <si>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</si>
  <si>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</si>
  <si>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</si>
  <si>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</si>
  <si>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</si>
  <si>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</si>
  <si>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</si>
  <si>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</si>
  <si>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</si>
  <si>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</si>
  <si>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</si>
  <si>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</si>
  <si>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</si>
  <si>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</si>
  <si>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</si>
  <si>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</si>
  <si>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</si>
  <si>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</si>
  <si>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</si>
  <si>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</si>
  <si>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</si>
  <si>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</si>
  <si>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</si>
  <si>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</si>
  <si>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</si>
  <si>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</si>
  <si>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</si>
  <si>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</si>
  <si>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</si>
  <si>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</si>
  <si>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</si>
  <si>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</si>
  <si>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</si>
  <si>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</si>
  <si>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</si>
  <si>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</si>
  <si>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</si>
  <si>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</si>
  <si>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</si>
  <si>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</si>
  <si>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</si>
  <si>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</si>
  <si>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</si>
  <si>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</si>
  <si>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</si>
  <si>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</si>
  <si>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</si>
  <si>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</si>
  <si>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</si>
  <si>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</si>
  <si>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</si>
  <si>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</si>
  <si>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</si>
  <si>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</si>
  <si>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</si>
  <si>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</si>
  <si>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</si>
  <si>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</si>
  <si>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</si>
  <si>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</si>
  <si>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</si>
  <si>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</si>
  <si>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</si>
  <si>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</si>
  <si>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</si>
  <si>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</si>
  <si>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</si>
  <si>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</si>
  <si>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</si>
  <si>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</si>
  <si>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</si>
  <si>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</si>
  <si>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</si>
  <si>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</si>
  <si>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</si>
  <si>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</si>
  <si>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</si>
  <si>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</si>
  <si>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</si>
  <si>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</si>
  <si>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</si>
  <si>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</si>
  <si>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</si>
  <si>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</si>
  <si>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</si>
  <si>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</si>
  <si>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</si>
  <si>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</si>
  <si>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</si>
  <si>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</si>
  <si>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</si>
  <si>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</si>
  <si>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</si>
  <si>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</si>
  <si>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</si>
  <si>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</si>
  <si>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</si>
  <si>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</si>
  <si>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</si>
  <si>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</si>
  <si>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</si>
  <si>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</si>
  <si>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</si>
  <si>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</si>
  <si>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</si>
  <si>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</si>
  <si>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</si>
  <si>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</si>
  <si>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</si>
  <si>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</si>
  <si>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</si>
  <si>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</si>
  <si>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</si>
  <si>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</si>
  <si>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</si>
  <si>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</si>
  <si>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</si>
  <si>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</si>
  <si>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</si>
  <si>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</si>
  <si>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</si>
  <si>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</si>
  <si>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</si>
  <si>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</si>
  <si>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</si>
  <si>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</si>
  <si>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</si>
  <si>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</si>
  <si>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</si>
  <si>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</si>
  <si>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</si>
  <si>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</si>
  <si>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</si>
  <si>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</si>
  <si>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</si>
  <si>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</si>
  <si>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</si>
  <si>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</si>
  <si>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</si>
  <si>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</si>
  <si>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</si>
  <si>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</si>
  <si>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</si>
  <si>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</si>
  <si>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</si>
  <si>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</si>
  <si>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</si>
  <si>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</si>
  <si>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</si>
  <si>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</si>
  <si>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</si>
  <si>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</si>
  <si>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</si>
  <si>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</si>
  <si>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</si>
  <si>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</si>
  <si>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</si>
  <si>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</si>
  <si>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</si>
  <si>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</si>
  <si>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</si>
  <si>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</si>
  <si>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</si>
  <si>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</si>
  <si>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</si>
  <si>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</si>
  <si>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</si>
  <si>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</si>
  <si>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</si>
  <si>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</si>
  <si>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</si>
  <si>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</si>
  <si>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</si>
  <si>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</si>
  <si>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</si>
  <si>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</si>
  <si>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</si>
  <si>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</si>
  <si>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</si>
  <si>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</si>
  <si>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</si>
  <si>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</si>
  <si>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</si>
  <si>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</si>
  <si>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</si>
  <si>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</si>
  <si>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</si>
  <si>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</si>
  <si>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</si>
  <si>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</si>
  <si>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</si>
  <si>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</si>
  <si>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</si>
  <si>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</si>
  <si>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</si>
  <si>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</si>
  <si>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</si>
  <si>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</si>
  <si>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</si>
  <si>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</si>
  <si>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</si>
  <si>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</si>
  <si>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</si>
  <si>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</si>
  <si>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</si>
  <si>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</si>
  <si>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</si>
  <si>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</si>
  <si>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</si>
  <si>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</si>
  <si>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</si>
  <si>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</si>
  <si>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</si>
  <si>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</si>
  <si>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</si>
  <si>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</si>
  <si>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</si>
  <si>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</si>
  <si>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</si>
  <si>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</si>
  <si>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</si>
  <si>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</si>
  <si>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</si>
  <si>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</si>
  <si>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</si>
  <si>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</si>
  <si>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</si>
  <si>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</si>
  <si>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</si>
  <si>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</si>
  <si>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</si>
  <si>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</si>
  <si>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</si>
  <si>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</si>
  <si>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</si>
  <si>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</si>
  <si>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</si>
  <si>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</si>
  <si>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</si>
  <si>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</si>
  <si>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</si>
  <si>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</si>
  <si>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</si>
  <si>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</si>
  <si>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</si>
  <si>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</si>
  <si>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</si>
  <si>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</si>
  <si>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</si>
  <si>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</si>
  <si>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</si>
  <si>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</si>
  <si>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</si>
  <si>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</si>
  <si>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</si>
  <si>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</si>
  <si>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</si>
  <si>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</si>
  <si>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</si>
  <si>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</si>
  <si>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</si>
  <si>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</si>
  <si>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</si>
  <si>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</si>
  <si>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</si>
  <si>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</si>
  <si>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</si>
  <si>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</si>
  <si>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</si>
  <si>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</si>
  <si>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</si>
  <si>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</si>
  <si>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</si>
  <si>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</si>
  <si>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</si>
  <si>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</si>
  <si>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</si>
  <si>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</si>
  <si>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</si>
  <si>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</si>
  <si>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</si>
  <si>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</si>
  <si>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</si>
  <si>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</si>
  <si>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</si>
  <si>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</si>
  <si>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</si>
  <si>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</si>
  <si>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</si>
  <si>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</si>
  <si>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</si>
  <si>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</si>
  <si>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</si>
  <si>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</si>
  <si>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</si>
  <si>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</si>
  <si>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</si>
  <si>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</si>
  <si>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</si>
  <si>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</si>
  <si>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</si>
  <si>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</si>
  <si>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</si>
  <si>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</si>
  <si>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</si>
  <si>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</si>
  <si>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</si>
  <si>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</si>
  <si>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</si>
  <si>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</si>
  <si>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</si>
  <si>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</si>
  <si>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</si>
  <si>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</si>
  <si>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</si>
  <si>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</si>
  <si>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</si>
  <si>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</si>
  <si>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</si>
  <si>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</si>
  <si>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</si>
  <si>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</si>
  <si>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</si>
  <si>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</si>
  <si>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</si>
  <si>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</si>
  <si>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</si>
  <si>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</si>
  <si>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</si>
  <si>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</si>
  <si>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</si>
  <si>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</si>
  <si>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</si>
  <si>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</si>
  <si>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</si>
  <si>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</si>
  <si>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</si>
  <si>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</si>
  <si>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</si>
  <si>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</si>
  <si>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</si>
  <si>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</si>
  <si>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</si>
  <si>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</si>
  <si>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</si>
  <si>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</si>
  <si>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</si>
  <si>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</si>
  <si>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</si>
  <si>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</si>
  <si>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</si>
  <si>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</si>
  <si>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</si>
  <si>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</si>
  <si>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</si>
  <si>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</si>
  <si>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</si>
  <si>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</si>
  <si>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</si>
  <si>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</si>
  <si>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</si>
  <si>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</si>
  <si>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</si>
  <si>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</si>
  <si>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</si>
  <si>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</si>
  <si>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</si>
  <si>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</si>
  <si>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</si>
  <si>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</si>
  <si>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</si>
  <si>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</si>
  <si>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</si>
  <si>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</si>
  <si>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</si>
  <si>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</si>
  <si>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</si>
  <si>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</si>
  <si>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</si>
  <si>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</si>
  <si>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</si>
  <si>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</si>
  <si>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</si>
  <si>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</si>
  <si>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</si>
  <si>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</si>
  <si>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</si>
  <si>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</si>
  <si>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</si>
  <si>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</si>
  <si>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</si>
  <si>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</si>
  <si>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</si>
  <si>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</si>
  <si>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</si>
  <si>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</si>
  <si>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</si>
  <si>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</si>
  <si>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</si>
  <si>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</si>
  <si>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</si>
  <si>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</si>
  <si>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</si>
  <si>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</si>
  <si>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</si>
  <si>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</si>
  <si>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</si>
  <si>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</si>
  <si>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</si>
  <si>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</si>
  <si>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</si>
  <si>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</si>
  <si>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</si>
  <si>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</si>
  <si>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</si>
  <si>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</si>
  <si>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</si>
  <si>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</si>
  <si>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</si>
  <si>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</si>
  <si>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</si>
  <si>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</si>
  <si>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</si>
  <si>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</si>
  <si>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</si>
  <si>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</si>
  <si>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</si>
  <si>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</si>
  <si>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</si>
  <si>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</si>
  <si>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</si>
  <si>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</si>
  <si>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</si>
  <si>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</si>
  <si>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</si>
  <si>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</si>
  <si>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</si>
  <si>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</si>
  <si>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</si>
  <si>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</si>
  <si>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</si>
  <si>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</si>
  <si>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</si>
  <si>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</si>
  <si>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</si>
  <si>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</si>
  <si>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</si>
  <si>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</si>
  <si>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</si>
  <si>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</si>
  <si>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</si>
  <si>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</si>
  <si>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</si>
  <si>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</si>
  <si>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</si>
  <si>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</si>
  <si>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</si>
  <si>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</si>
  <si>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</si>
  <si>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</si>
  <si>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</si>
  <si>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</si>
  <si>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</si>
  <si>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</si>
  <si>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</si>
  <si>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</si>
  <si>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</si>
  <si>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</si>
  <si>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</si>
  <si>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</si>
  <si>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</si>
  <si>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</si>
  <si>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</si>
  <si>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</si>
  <si>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</si>
  <si>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</si>
  <si>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</si>
  <si>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</si>
  <si>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</si>
  <si>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</si>
  <si>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</si>
  <si>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</si>
  <si>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</si>
  <si>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</si>
  <si>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</si>
  <si>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</si>
  <si>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</si>
  <si>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</si>
  <si>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</si>
  <si>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</si>
  <si>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</si>
  <si>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</si>
  <si>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</si>
  <si>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</si>
  <si>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</si>
  <si>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</si>
  <si>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</si>
  <si>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</si>
  <si>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</si>
  <si>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</si>
  <si>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</si>
  <si>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</si>
  <si>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</si>
  <si>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</si>
  <si>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</si>
  <si>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</si>
  <si>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</si>
  <si>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</si>
  <si>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</si>
  <si>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</si>
  <si>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</si>
  <si>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</si>
  <si>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</si>
  <si>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</si>
  <si>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</si>
  <si>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</si>
  <si>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</si>
  <si>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</si>
  <si>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</si>
  <si>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</si>
  <si>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</si>
  <si>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</si>
  <si>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</si>
  <si>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</si>
  <si>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</si>
  <si>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</si>
  <si>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</si>
  <si>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</si>
  <si>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</si>
  <si>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</si>
  <si>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</si>
  <si>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</si>
  <si>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</si>
  <si>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</si>
  <si>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</si>
  <si>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</si>
  <si>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</si>
  <si>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</si>
  <si>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</si>
  <si>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</si>
  <si>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</si>
  <si>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</si>
  <si>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</si>
  <si>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</si>
  <si>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</si>
  <si>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</si>
  <si>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</si>
  <si>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</si>
  <si>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</si>
  <si>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</si>
  <si>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</si>
  <si>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</si>
  <si>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</si>
  <si>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</si>
  <si>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</si>
  <si>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</si>
  <si>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</si>
  <si>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</si>
  <si>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</si>
  <si>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</si>
  <si>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</si>
  <si>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</si>
  <si>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</si>
  <si>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</si>
  <si>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</si>
  <si>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</si>
  <si>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</si>
  <si>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</si>
  <si>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</si>
  <si>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</si>
  <si>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</si>
  <si>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</si>
  <si>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</si>
  <si>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</si>
  <si>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</si>
  <si>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</si>
  <si>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</si>
  <si>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</si>
  <si>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</si>
  <si>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</si>
  <si>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</si>
  <si>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</si>
  <si>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</si>
  <si>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</si>
  <si>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</si>
  <si>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</si>
  <si>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</si>
  <si>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</si>
  <si>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</si>
  <si>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</si>
  <si>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</si>
  <si>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</si>
  <si>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</si>
  <si>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</si>
  <si>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</si>
  <si>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</si>
  <si>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</si>
  <si>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</si>
  <si>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</si>
  <si>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</si>
  <si>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</si>
  <si>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</si>
  <si>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</si>
  <si>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</si>
  <si>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</si>
  <si>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</si>
  <si>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</si>
  <si>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</si>
  <si>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</si>
  <si>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</si>
  <si>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</si>
  <si>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</si>
  <si>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</si>
  <si>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</si>
  <si>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</si>
  <si>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</si>
  <si>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</si>
  <si>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</si>
  <si>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</si>
  <si>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</si>
  <si>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</si>
  <si>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</si>
  <si>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</si>
  <si>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</si>
  <si>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</si>
  <si>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</si>
  <si>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</si>
  <si>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</si>
  <si>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</si>
  <si>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</si>
  <si>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</si>
  <si>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</si>
  <si>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</si>
  <si>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</si>
  <si>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</si>
  <si>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</si>
  <si>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</si>
  <si>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</si>
  <si>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</si>
  <si>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</si>
  <si>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</si>
  <si>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</si>
  <si>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</si>
  <si>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</si>
  <si>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</si>
  <si>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</si>
  <si>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</si>
  <si>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</si>
  <si>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</si>
  <si>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</si>
  <si>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</si>
  <si>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</si>
  <si>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</si>
  <si>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</si>
  <si>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</si>
  <si>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</si>
  <si>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</si>
  <si>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</si>
  <si>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</si>
  <si>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</si>
  <si>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</si>
  <si>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</si>
  <si>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</si>
  <si>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</si>
  <si>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</si>
  <si>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</si>
  <si>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</si>
  <si>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</si>
  <si>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</si>
  <si>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</si>
  <si>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</si>
  <si>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</si>
  <si>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</si>
  <si>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</si>
  <si>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</si>
  <si>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</si>
  <si>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</si>
  <si>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</si>
  <si>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</si>
  <si>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</si>
  <si>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</si>
  <si>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</si>
  <si>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</si>
  <si>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</si>
  <si>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</si>
  <si>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</si>
  <si>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</si>
  <si>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</si>
  <si>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</si>
  <si>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</si>
  <si>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</si>
  <si>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</si>
  <si>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</si>
  <si>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</si>
  <si>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</si>
  <si>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</si>
  <si>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</si>
  <si>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</si>
  <si>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</si>
  <si>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</si>
  <si>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</si>
  <si>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</si>
  <si>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</si>
  <si>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</si>
  <si>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</si>
  <si>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</si>
  <si>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</si>
  <si>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</si>
  <si>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</si>
  <si>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</si>
  <si>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</si>
  <si>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</si>
  <si>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</si>
  <si>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</si>
  <si>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</si>
  <si>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</si>
  <si>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</si>
  <si>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</si>
  <si>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</si>
  <si>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</si>
  <si>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</si>
  <si>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</si>
  <si>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</si>
  <si>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</si>
  <si>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</si>
  <si>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</si>
  <si>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</si>
  <si>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</si>
  <si>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</si>
  <si>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</si>
  <si>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</si>
  <si>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</si>
  <si>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</si>
  <si>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</si>
  <si>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</si>
  <si>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</si>
  <si>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</si>
  <si>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</si>
  <si>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</si>
  <si>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</si>
  <si>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</si>
  <si>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</si>
  <si>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</si>
  <si>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</si>
  <si>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</si>
  <si>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</si>
  <si>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</si>
  <si>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</si>
  <si>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</si>
  <si>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</si>
  <si>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</si>
  <si>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</si>
  <si>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</si>
  <si>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</si>
  <si>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</si>
  <si>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</si>
  <si>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</si>
  <si>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</si>
  <si>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</si>
  <si>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</si>
  <si>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</si>
  <si>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</si>
  <si>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</si>
  <si>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</si>
  <si>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</si>
  <si>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</si>
  <si>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</si>
  <si>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</si>
  <si>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</si>
  <si>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</si>
  <si>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</si>
  <si>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</si>
  <si>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</si>
  <si>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</si>
  <si>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</si>
  <si>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</si>
  <si>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</si>
  <si>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</si>
  <si>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</si>
  <si>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</si>
  <si>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</si>
  <si>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</si>
  <si>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</si>
  <si>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</si>
  <si>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</si>
  <si>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</si>
  <si>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</si>
  <si>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</si>
  <si>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</si>
  <si>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</si>
  <si>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</si>
  <si>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</si>
  <si>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</si>
  <si>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</si>
  <si>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</si>
  <si>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</si>
  <si>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</si>
  <si>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</si>
  <si>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</si>
  <si>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</si>
  <si>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</si>
  <si>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</si>
  <si>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</si>
  <si>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</si>
  <si>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</si>
  <si>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</si>
  <si>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</si>
  <si>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</si>
  <si>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</si>
  <si>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</si>
  <si>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</si>
  <si>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</si>
  <si>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</si>
  <si>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</si>
  <si>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</si>
  <si>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</si>
  <si>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</si>
  <si>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</si>
  <si>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</si>
  <si>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</si>
  <si>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</si>
  <si>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</si>
  <si>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</si>
  <si>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</si>
  <si>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</si>
  <si>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</si>
  <si>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</si>
  <si>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</si>
  <si>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</si>
  <si>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</si>
  <si>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</si>
  <si>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</si>
  <si>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</si>
  <si>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</si>
  <si>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</si>
  <si>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</si>
  <si>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</si>
  <si>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</si>
  <si>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</si>
  <si>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</si>
  <si>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</si>
  <si>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</si>
  <si>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</si>
  <si>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</si>
  <si>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</si>
  <si>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</si>
  <si>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</si>
  <si>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</si>
  <si>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</si>
  <si>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</si>
  <si>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</si>
  <si>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</si>
  <si>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</si>
  <si>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</si>
  <si>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</si>
  <si>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</si>
  <si>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</si>
  <si>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</si>
  <si>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</si>
  <si>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</si>
  <si>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</si>
  <si>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</si>
  <si>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</si>
  <si>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</si>
  <si>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</si>
  <si>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</si>
  <si>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</si>
  <si>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</si>
  <si>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</si>
  <si>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</si>
  <si>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</si>
  <si>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</si>
  <si>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</si>
  <si>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</si>
  <si>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</si>
  <si>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</si>
  <si>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</si>
  <si>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</si>
  <si>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</si>
  <si>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</si>
  <si>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</si>
  <si>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</si>
  <si>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</si>
  <si>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</si>
  <si>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</si>
  <si>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</si>
  <si>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</si>
  <si>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</si>
  <si>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</si>
  <si>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</si>
  <si>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</si>
  <si>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</si>
  <si>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</si>
  <si>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</si>
  <si>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</si>
  <si>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</si>
  <si>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</si>
  <si>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</si>
  <si>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</si>
  <si>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</si>
  <si>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</si>
  <si>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</si>
  <si>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</si>
  <si>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</si>
  <si>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</si>
  <si>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</si>
  <si>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</si>
  <si>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</si>
  <si>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</si>
  <si>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</si>
  <si>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</si>
  <si>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</si>
  <si>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</si>
  <si>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</si>
  <si>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</si>
  <si>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</si>
  <si>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</si>
  <si>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</si>
  <si>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</si>
  <si>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</si>
  <si>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</si>
  <si>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</si>
  <si>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</si>
  <si>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</si>
  <si>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</si>
  <si>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</si>
  <si>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</si>
  <si>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</si>
  <si>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</si>
  <si>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</si>
  <si>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</si>
  <si>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</si>
  <si>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</si>
  <si>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</si>
  <si>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</si>
  <si>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</si>
  <si>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</si>
  <si>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</si>
  <si>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</si>
  <si>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</si>
  <si>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</si>
  <si>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</si>
  <si>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</si>
  <si>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</si>
  <si>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</si>
  <si>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</si>
  <si>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</si>
  <si>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</si>
  <si>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</si>
  <si>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</si>
  <si>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</si>
  <si>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</si>
  <si>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</si>
  <si>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</si>
  <si>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</si>
  <si>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</si>
  <si>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</si>
  <si>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</si>
  <si>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</si>
  <si>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</si>
  <si>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</si>
  <si>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</si>
  <si>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</si>
  <si>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</si>
  <si>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</si>
  <si>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</si>
  <si>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</si>
  <si>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</si>
  <si>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</si>
  <si>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</si>
  <si>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</si>
  <si>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</si>
  <si>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</si>
  <si>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</si>
  <si>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</si>
  <si>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</si>
  <si>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</si>
  <si>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</si>
  <si>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</si>
  <si>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</si>
  <si>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</si>
  <si>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</si>
  <si>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</si>
  <si>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</si>
  <si>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</si>
  <si>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</si>
  <si>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</si>
  <si>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</si>
  <si>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</si>
  <si>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</si>
  <si>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</si>
  <si>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</si>
  <si>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</si>
  <si>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</si>
  <si>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</si>
  <si>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</si>
  <si>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</si>
  <si>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</si>
  <si>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</si>
  <si>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</si>
  <si>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</si>
  <si>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</si>
  <si>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</si>
  <si>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</si>
  <si>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</si>
  <si>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</si>
  <si>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</si>
  <si>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</si>
  <si>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</si>
  <si>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</si>
  <si>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</si>
  <si>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</si>
  <si>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</si>
  <si>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</si>
  <si>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</si>
  <si>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</si>
  <si>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</si>
  <si>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</si>
  <si>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</si>
  <si>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</si>
  <si>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</si>
  <si>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</si>
  <si>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</si>
  <si>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</si>
  <si>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</si>
  <si>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</si>
  <si>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</si>
  <si>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</si>
  <si>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</si>
  <si>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</si>
  <si>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</si>
  <si>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</si>
  <si>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</si>
  <si>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</si>
  <si>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</si>
  <si>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</si>
  <si>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</si>
  <si>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</si>
  <si>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</si>
  <si>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</si>
  <si>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</si>
  <si>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</si>
  <si>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</si>
  <si>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</si>
  <si>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</si>
  <si>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</si>
  <si>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</si>
  <si>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</si>
  <si>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</si>
  <si>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</si>
  <si>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</si>
  <si>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</si>
  <si>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</si>
  <si>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</si>
  <si>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</si>
  <si>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</si>
  <si>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</si>
  <si>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</si>
  <si>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</si>
  <si>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</si>
  <si>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</si>
  <si>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</si>
  <si>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</si>
  <si>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</si>
  <si>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</si>
  <si>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</si>
  <si>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</si>
  <si>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</si>
  <si>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</si>
  <si>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</si>
  <si>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</si>
  <si>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</si>
  <si>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</si>
  <si>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</si>
  <si>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</si>
  <si>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</si>
  <si>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</si>
  <si>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</si>
  <si>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</si>
  <si>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</si>
  <si>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</si>
  <si>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</si>
  <si>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</si>
  <si>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</si>
  <si>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</si>
  <si>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</si>
  <si>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</si>
  <si>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</si>
  <si>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</si>
  <si>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</si>
  <si>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</si>
  <si>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</si>
  <si>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</si>
  <si>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</si>
  <si>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</si>
  <si>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</si>
  <si>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</si>
  <si>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</si>
  <si>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</si>
  <si>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</si>
  <si>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</si>
  <si>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</si>
  <si>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</si>
  <si>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</si>
  <si>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</si>
  <si>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</si>
  <si>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</si>
  <si>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</si>
  <si>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</si>
  <si>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</si>
  <si>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</si>
  <si>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</si>
  <si>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</si>
  <si>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</si>
  <si>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</si>
  <si>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</si>
  <si>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</si>
  <si>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</si>
  <si>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</si>
  <si>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</si>
  <si>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</si>
  <si>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</si>
  <si>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</si>
  <si>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</si>
  <si>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</si>
  <si>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</si>
  <si>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</si>
  <si>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</si>
  <si>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</si>
  <si>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</si>
  <si>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</si>
  <si>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</si>
  <si>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</si>
  <si>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</si>
  <si>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</si>
  <si>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</si>
  <si>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</si>
  <si>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</si>
  <si>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</si>
  <si>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</si>
  <si>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</si>
  <si>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</si>
  <si>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</si>
  <si>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</si>
  <si>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</si>
  <si>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</si>
  <si>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</si>
  <si>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</si>
  <si>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</si>
  <si>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</si>
  <si>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</si>
  <si>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</si>
  <si>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</si>
  <si>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</si>
  <si>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</si>
  <si>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</si>
  <si>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</si>
  <si>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</si>
  <si>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</si>
  <si>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</si>
  <si>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</si>
  <si>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</si>
  <si>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</si>
  <si>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</si>
  <si>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</si>
  <si>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</si>
  <si>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</si>
  <si>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</si>
  <si>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</si>
  <si>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</si>
  <si>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</si>
  <si>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</si>
  <si>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</si>
  <si>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</si>
  <si>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</si>
  <si>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</si>
  <si>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</si>
  <si>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</si>
  <si>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</si>
  <si>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</si>
  <si>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</si>
  <si>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</si>
  <si>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</si>
  <si>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</si>
  <si>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</si>
  <si>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</si>
  <si>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</si>
  <si>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</si>
  <si>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</si>
  <si>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</si>
  <si>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</si>
  <si>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</si>
  <si>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</si>
  <si>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</si>
  <si>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</si>
  <si>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</si>
  <si>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</si>
  <si>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</si>
  <si>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</si>
  <si>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</si>
  <si>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</si>
  <si>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</si>
  <si>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</si>
  <si>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</si>
  <si>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</si>
  <si>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</si>
  <si>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</si>
  <si>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</si>
  <si>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</si>
  <si>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</si>
  <si>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</si>
  <si>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</si>
  <si>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</si>
  <si>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</si>
  <si>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</si>
  <si>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</si>
  <si>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</si>
  <si>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</si>
  <si>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</si>
  <si>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</si>
  <si>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</si>
  <si>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</si>
  <si>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</si>
  <si>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</si>
  <si>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</si>
  <si>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</si>
  <si>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</si>
  <si>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</si>
  <si>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</si>
  <si>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</si>
  <si>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</si>
  <si>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</si>
  <si>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</si>
  <si>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</si>
  <si>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</si>
  <si>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</si>
  <si>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</si>
  <si>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</si>
  <si>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</si>
  <si>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</si>
  <si>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</si>
  <si>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</si>
  <si>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</si>
  <si>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</si>
  <si>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</si>
  <si>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</si>
  <si>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</si>
  <si>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</si>
  <si>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</si>
  <si>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</si>
  <si>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</si>
  <si>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</si>
  <si>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</si>
  <si>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</si>
  <si>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</si>
  <si>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</si>
  <si>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</si>
  <si>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</si>
  <si>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</si>
  <si>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</si>
  <si>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</si>
  <si>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</si>
  <si>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</si>
  <si>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</si>
  <si>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</si>
  <si>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</si>
  <si>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</si>
  <si>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</si>
  <si>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</si>
  <si>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</si>
  <si>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</si>
  <si>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</si>
  <si>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</si>
  <si>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</si>
  <si>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</si>
  <si>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</si>
  <si>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</si>
  <si>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</si>
  <si>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</si>
  <si>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</si>
  <si>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</si>
  <si>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</si>
  <si>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</si>
  <si>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</si>
  <si>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</si>
  <si>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</si>
  <si>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</si>
  <si>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</si>
  <si>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</si>
  <si>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</si>
  <si>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</si>
  <si>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</si>
  <si>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</si>
  <si>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</si>
  <si>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</si>
  <si>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</si>
  <si>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</si>
  <si>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</si>
  <si>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</si>
  <si>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</si>
  <si>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</si>
  <si>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</si>
  <si>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</si>
  <si>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</si>
  <si>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</si>
  <si>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</si>
  <si>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</si>
  <si>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</si>
  <si>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</si>
  <si>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</si>
  <si>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</si>
  <si>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</si>
  <si>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</si>
  <si>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</si>
  <si>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</si>
  <si>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</si>
  <si>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</si>
  <si>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</si>
  <si>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</si>
  <si>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</si>
  <si>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</si>
  <si>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</si>
  <si>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</si>
  <si>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</si>
  <si>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</si>
  <si>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</si>
  <si>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</si>
  <si>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</si>
  <si>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</si>
  <si>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</si>
  <si>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</si>
  <si>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</si>
  <si>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</si>
  <si>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</si>
  <si>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</si>
  <si>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</si>
  <si>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</si>
  <si>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</si>
  <si>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</si>
  <si>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</si>
  <si>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</si>
  <si>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</si>
  <si>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</si>
  <si>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</si>
  <si>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</si>
  <si>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</si>
  <si>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</si>
  <si>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</si>
  <si>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</si>
  <si>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</si>
  <si>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</si>
  <si>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</si>
  <si>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</si>
  <si>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</si>
  <si>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</si>
  <si>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</si>
  <si>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</si>
  <si>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</si>
  <si>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</si>
  <si>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</si>
  <si>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</si>
  <si>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</si>
  <si>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</si>
  <si>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</si>
  <si>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</si>
  <si>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</si>
  <si>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</si>
  <si>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</si>
  <si>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</si>
  <si>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</si>
  <si>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</si>
  <si>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</si>
  <si>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</si>
  <si>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</si>
  <si>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</si>
  <si>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</si>
  <si>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</si>
  <si>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</si>
  <si>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</si>
  <si>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</si>
  <si>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</si>
  <si>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</si>
  <si>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</si>
  <si>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</si>
  <si>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</si>
  <si>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</si>
  <si>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</si>
  <si>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</si>
  <si>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</si>
  <si>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</si>
  <si>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</si>
  <si>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</si>
  <si>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</si>
  <si>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</si>
  <si>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</si>
  <si>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</si>
  <si>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</si>
  <si>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</si>
  <si>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</si>
  <si>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</si>
  <si>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</si>
  <si>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</si>
  <si>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</si>
  <si>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</si>
  <si>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</si>
  <si>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</si>
  <si>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</si>
  <si>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</si>
  <si>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</si>
  <si>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</si>
  <si>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</si>
  <si>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</si>
  <si>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</si>
  <si>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</si>
  <si>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</si>
  <si>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</si>
  <si>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</si>
  <si>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</si>
  <si>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</si>
  <si>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</si>
  <si>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</si>
  <si>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</si>
  <si>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</si>
  <si>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</si>
  <si>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</si>
  <si>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</si>
  <si>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</si>
  <si>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</si>
  <si>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</si>
  <si>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</si>
  <si>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</si>
  <si>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</si>
  <si>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</si>
  <si>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</si>
  <si>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</si>
  <si>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</si>
  <si>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</si>
  <si>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</si>
  <si>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</si>
  <si>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</si>
  <si>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</si>
  <si>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</si>
  <si>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</si>
  <si>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</si>
  <si>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</si>
  <si>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</si>
  <si>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</si>
  <si>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</si>
  <si>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</si>
  <si>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</si>
  <si>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</si>
  <si>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</si>
  <si>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</si>
  <si>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</si>
  <si>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</si>
  <si>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</si>
  <si>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</si>
  <si>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</si>
  <si>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</si>
  <si>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</si>
  <si>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</si>
  <si>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</si>
  <si>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</si>
  <si>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</si>
  <si>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</si>
  <si>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</si>
  <si>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</si>
  <si>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</si>
  <si>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</si>
  <si>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</si>
  <si>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</si>
  <si>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</si>
  <si>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</si>
  <si>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</si>
  <si>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</si>
  <si>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</si>
  <si>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</si>
  <si>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</si>
  <si>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</si>
  <si>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</si>
  <si>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</si>
  <si>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</si>
  <si>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</si>
  <si>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</si>
  <si>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</si>
  <si>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</si>
  <si>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</si>
  <si>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</si>
  <si>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</si>
  <si>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</si>
  <si>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</si>
  <si>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</si>
  <si>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</si>
  <si>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</si>
  <si>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</si>
  <si>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</si>
  <si>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</si>
  <si>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</si>
  <si>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</si>
  <si>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</si>
  <si>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</si>
  <si>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</si>
  <si>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</si>
  <si>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</si>
  <si>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</si>
  <si>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</si>
  <si>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</si>
  <si>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</si>
  <si>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</si>
  <si>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</si>
  <si>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</si>
  <si>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</si>
  <si>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</si>
  <si>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</si>
  <si>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</si>
  <si>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</si>
  <si>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</si>
  <si>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</si>
  <si>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</si>
  <si>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</si>
  <si>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</si>
  <si>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</si>
  <si>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</si>
  <si>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</si>
  <si>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</si>
  <si>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</si>
  <si>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</si>
  <si>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</si>
  <si>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</si>
  <si>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</si>
  <si>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</si>
  <si>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</si>
  <si>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</si>
  <si>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</si>
  <si>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</si>
  <si>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</si>
  <si>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</si>
  <si>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</si>
  <si>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</si>
  <si>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</si>
  <si>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</si>
  <si>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</si>
  <si>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</si>
  <si>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</si>
  <si>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</si>
  <si>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</si>
  <si>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</si>
  <si>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</si>
  <si>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</si>
  <si>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</si>
  <si>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</si>
  <si>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</si>
  <si>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</si>
  <si>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</si>
  <si>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</si>
  <si>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</si>
  <si>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</si>
  <si>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</si>
  <si>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</si>
  <si>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</si>
  <si>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</si>
  <si>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</si>
  <si>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</si>
  <si>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</si>
  <si>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</si>
  <si>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</si>
  <si>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</si>
  <si>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</si>
  <si>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</si>
  <si>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</si>
  <si>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</si>
  <si>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</si>
  <si>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</si>
  <si>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</si>
  <si>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</si>
  <si>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</si>
  <si>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</si>
  <si>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</si>
  <si>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</si>
  <si>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</si>
  <si>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</si>
  <si>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</si>
  <si>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</si>
  <si>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</si>
  <si>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</si>
  <si>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</si>
  <si>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</si>
  <si>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</si>
  <si>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</si>
  <si>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</si>
  <si>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</si>
  <si>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</si>
  <si>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</si>
  <si>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</si>
  <si>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</si>
  <si>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</si>
  <si>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</si>
  <si>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</si>
  <si>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</si>
  <si>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</si>
  <si>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</si>
  <si>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</si>
  <si>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</si>
  <si>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</si>
  <si>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</si>
  <si>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</si>
  <si>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</si>
  <si>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</si>
  <si>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</si>
  <si>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</si>
  <si>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</si>
  <si>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</si>
  <si>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</si>
  <si>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</si>
  <si>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</si>
  <si>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</si>
  <si>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</si>
  <si>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</si>
  <si>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</si>
  <si>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</si>
  <si>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</si>
  <si>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</si>
  <si>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</si>
  <si>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</si>
  <si>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</si>
  <si>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</si>
  <si>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</si>
  <si>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</si>
  <si>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</si>
  <si>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</si>
  <si>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</si>
  <si>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</si>
  <si>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</si>
  <si>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</si>
  <si>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</si>
  <si>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</si>
  <si>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</si>
  <si>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</si>
  <si>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</si>
  <si>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</si>
  <si>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</si>
  <si>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</si>
  <si>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</si>
  <si>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</si>
  <si>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</si>
  <si>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</si>
  <si>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</si>
  <si>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</si>
  <si>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</si>
  <si>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</si>
  <si>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</si>
  <si>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</si>
  <si>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</si>
  <si>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</si>
  <si>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</si>
  <si>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</si>
  <si>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</si>
  <si>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</si>
  <si>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</si>
  <si>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</si>
  <si>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</si>
  <si>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</si>
  <si>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</si>
  <si>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</si>
  <si>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</si>
  <si>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</si>
  <si>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</si>
  <si>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</si>
  <si>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</si>
  <si>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</si>
  <si>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</si>
  <si>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</si>
  <si>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</si>
  <si>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</si>
  <si>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</si>
  <si>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</si>
  <si>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</si>
  <si>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</si>
  <si>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</si>
  <si>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</si>
  <si>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</si>
  <si>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</si>
  <si>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</si>
  <si>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</si>
  <si>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</si>
  <si>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</si>
  <si>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</si>
  <si>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</si>
  <si>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</si>
  <si>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</si>
  <si>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</si>
  <si>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</si>
  <si>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</si>
  <si>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</si>
  <si>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</si>
  <si>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</si>
  <si>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</si>
  <si>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</si>
  <si>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</si>
  <si>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</si>
  <si>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</si>
  <si>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</si>
  <si>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</si>
  <si>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</si>
  <si>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</si>
  <si>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</si>
  <si>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</si>
  <si>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</si>
  <si>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</si>
  <si>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</si>
  <si>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</si>
  <si>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</si>
  <si>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</si>
  <si>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</si>
  <si>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</si>
  <si>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</si>
  <si>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</si>
  <si>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</si>
  <si>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</si>
  <si>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</si>
  <si>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</si>
  <si>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</si>
  <si>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</si>
  <si>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</si>
  <si>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</si>
  <si>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</si>
  <si>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</si>
  <si>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</si>
  <si>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</si>
  <si>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</si>
  <si>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</si>
  <si>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</si>
  <si>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</si>
  <si>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</si>
  <si>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</si>
  <si>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</si>
  <si>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</si>
  <si>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</si>
  <si>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</si>
  <si>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</si>
  <si>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</si>
  <si>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</si>
  <si>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</si>
  <si>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</si>
  <si>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</si>
  <si>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</si>
  <si>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</si>
  <si>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</si>
  <si>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</si>
  <si>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</si>
  <si>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</si>
  <si>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</si>
  <si>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</si>
  <si>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</si>
  <si>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</si>
  <si>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</si>
  <si>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</si>
  <si>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</si>
  <si>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</si>
  <si>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</si>
  <si>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</si>
  <si>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</si>
  <si>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</si>
  <si>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</si>
  <si>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</si>
  <si>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</si>
  <si>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</si>
  <si>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</si>
  <si>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</si>
  <si>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</si>
  <si>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</si>
  <si>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</si>
  <si>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</si>
  <si>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</si>
  <si>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</si>
  <si>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</si>
  <si>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</si>
  <si>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</si>
  <si>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</si>
  <si>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</si>
  <si>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</si>
  <si>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</si>
  <si>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</si>
  <si>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</si>
  <si>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</si>
  <si>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</si>
  <si>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</si>
  <si>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</si>
  <si>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</si>
  <si>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</si>
  <si>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</si>
  <si>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</si>
  <si>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</si>
  <si>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</si>
  <si>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</si>
  <si>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</si>
  <si>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</si>
  <si>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</si>
  <si>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</si>
  <si>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</si>
  <si>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</si>
  <si>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</si>
  <si>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</si>
  <si>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</si>
  <si>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</si>
  <si>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</si>
  <si>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</si>
  <si>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</si>
  <si>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</si>
  <si>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</si>
  <si>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</si>
  <si>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</si>
  <si>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</si>
  <si>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</si>
  <si>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</si>
  <si>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</si>
  <si>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</si>
  <si>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</si>
  <si>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</si>
  <si>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</si>
  <si>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</si>
  <si>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</si>
  <si>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</si>
  <si>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</si>
  <si>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</si>
  <si>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</si>
  <si>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</si>
  <si>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</si>
  <si>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</si>
  <si>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</si>
  <si>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</si>
  <si>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</si>
  <si>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</si>
  <si>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</si>
  <si>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</si>
  <si>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</si>
  <si>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</si>
  <si>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</si>
  <si>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</si>
  <si>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</si>
  <si>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</si>
  <si>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</si>
  <si>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</si>
  <si>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</si>
  <si>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</si>
  <si>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</si>
  <si>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</si>
  <si>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</si>
  <si>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</si>
  <si>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</si>
  <si>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</si>
  <si>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</si>
  <si>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</si>
  <si>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</si>
  <si>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</si>
  <si>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</si>
  <si>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</si>
  <si>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</si>
  <si>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</si>
  <si>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</si>
  <si>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</si>
  <si>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</si>
  <si>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</si>
  <si>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</si>
  <si>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</si>
  <si>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</si>
  <si>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</si>
  <si>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</si>
  <si>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</si>
  <si>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</si>
  <si>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</si>
  <si>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</si>
  <si>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</si>
  <si>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</si>
  <si>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</si>
  <si>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</si>
  <si>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</si>
  <si>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</si>
  <si>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</si>
  <si>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</si>
  <si>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</si>
  <si>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</si>
  <si>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</si>
  <si>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</si>
  <si>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</si>
  <si>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</si>
  <si>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</si>
  <si>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</si>
  <si>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</si>
  <si>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</si>
  <si>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</si>
  <si>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</si>
  <si>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</si>
  <si>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</si>
  <si>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</si>
  <si>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</si>
  <si>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</si>
  <si>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</si>
  <si>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</si>
  <si>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</si>
  <si>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</si>
  <si>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</si>
  <si>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</si>
  <si>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</si>
  <si>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</si>
  <si>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</si>
  <si>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</si>
  <si>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</si>
  <si>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</si>
  <si>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</si>
  <si>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</si>
  <si>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</si>
  <si>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</si>
  <si>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</si>
  <si>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</si>
  <si>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</si>
  <si>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</si>
  <si>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</si>
  <si>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</si>
  <si>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</si>
  <si>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</si>
  <si>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</si>
  <si>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</si>
  <si>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</si>
  <si>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</si>
  <si>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</si>
  <si>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</si>
  <si>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</si>
  <si>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</si>
  <si>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</si>
  <si>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</si>
  <si>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</si>
  <si>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</si>
  <si>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</si>
  <si>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</si>
  <si>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</si>
  <si>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</si>
  <si>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</si>
  <si>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</si>
  <si>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</si>
  <si>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</si>
  <si>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</si>
  <si>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</si>
  <si>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</si>
  <si>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</si>
  <si>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</si>
  <si>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</si>
  <si>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</si>
  <si>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</si>
  <si>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</si>
  <si>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</si>
  <si>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</si>
  <si>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</si>
  <si>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</si>
  <si>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</si>
  <si>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</si>
  <si>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</si>
  <si>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</si>
  <si>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</si>
  <si>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</si>
  <si>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</si>
  <si>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</si>
  <si>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</si>
  <si>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</si>
  <si>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</si>
  <si>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</si>
  <si>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</si>
  <si>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</si>
  <si>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</si>
  <si>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</si>
  <si>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</si>
  <si>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</si>
  <si>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</si>
  <si>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</si>
  <si>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</si>
  <si>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</si>
  <si>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</si>
  <si>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</si>
  <si>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</si>
  <si>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</si>
  <si>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</si>
  <si>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</si>
  <si>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</si>
  <si>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</si>
  <si>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</si>
  <si>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</si>
  <si>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</si>
  <si>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</si>
  <si>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</si>
  <si>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</si>
  <si>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</si>
  <si>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</si>
  <si>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</si>
  <si>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</si>
  <si>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</si>
  <si>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</si>
  <si>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</si>
  <si>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</si>
  <si>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</si>
  <si>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</si>
  <si>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</si>
  <si>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</si>
  <si>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</si>
  <si>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</si>
  <si>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</si>
  <si>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</si>
  <si>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</si>
  <si>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</si>
  <si>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</si>
  <si>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</si>
  <si>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</si>
  <si>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</si>
  <si>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</si>
  <si>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</si>
  <si>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</si>
  <si>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</si>
  <si>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</si>
  <si>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</si>
  <si>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</si>
  <si>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</si>
  <si>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</si>
  <si>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</si>
  <si>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</si>
  <si>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</si>
  <si>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</si>
  <si>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</si>
  <si>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</si>
  <si>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</si>
  <si>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</si>
  <si>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</si>
  <si>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</si>
  <si>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</si>
  <si>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</si>
  <si>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</si>
  <si>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</si>
  <si>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</si>
  <si>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</si>
  <si>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</si>
  <si>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</si>
  <si>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</si>
  <si>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</si>
  <si>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</si>
  <si>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</si>
  <si>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</si>
  <si>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</si>
  <si>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</si>
  <si>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</si>
  <si>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</si>
  <si>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</si>
  <si>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</si>
  <si>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</si>
  <si>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</si>
  <si>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</si>
  <si>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</si>
  <si>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</si>
  <si>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</si>
  <si>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</si>
  <si>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</si>
  <si>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</si>
  <si>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</si>
  <si>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</si>
  <si>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</si>
  <si>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</si>
  <si>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</si>
  <si>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</si>
  <si>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</si>
  <si>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</si>
  <si>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</si>
  <si>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</si>
  <si>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</si>
  <si>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</si>
  <si>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</si>
  <si>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</si>
  <si>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</si>
  <si>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</si>
  <si>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</si>
  <si>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</si>
  <si>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</si>
  <si>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</si>
  <si>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</si>
  <si>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</si>
  <si>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</si>
  <si>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</si>
  <si>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</si>
  <si>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</si>
  <si>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</si>
  <si>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</si>
  <si>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</si>
  <si>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</si>
  <si>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</si>
  <si>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</si>
  <si>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</si>
  <si>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</si>
  <si>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</si>
  <si>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</si>
  <si>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</si>
  <si>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</si>
  <si>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</si>
  <si>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</si>
  <si>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</si>
  <si>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</si>
  <si>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</si>
  <si>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</si>
  <si>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</si>
  <si>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</si>
  <si>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</si>
  <si>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</si>
  <si>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</si>
  <si>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</si>
  <si>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</si>
  <si>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</si>
  <si>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</si>
  <si>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</si>
  <si>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</si>
  <si>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</si>
  <si>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</si>
  <si>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</si>
  <si>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</si>
  <si>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</si>
  <si>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</si>
  <si>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</si>
  <si>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</si>
  <si>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</si>
  <si>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</si>
  <si>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</si>
  <si>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</si>
  <si>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</si>
  <si>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</si>
  <si>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</si>
  <si>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</si>
  <si>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</si>
  <si>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</si>
  <si>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</si>
  <si>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</si>
  <si>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</si>
  <si>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</si>
  <si>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</si>
  <si>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</si>
  <si>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</si>
  <si>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</si>
  <si>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</si>
  <si>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</si>
  <si>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</si>
  <si>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</si>
  <si>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</si>
  <si>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</si>
  <si>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</si>
  <si>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</si>
  <si>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</si>
  <si>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</si>
  <si>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</si>
  <si>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</si>
  <si>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</si>
  <si>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</si>
  <si>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</si>
  <si>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</si>
  <si>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</si>
  <si>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</si>
  <si>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</si>
  <si>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</si>
  <si>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</si>
  <si>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</si>
  <si>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</si>
  <si>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</si>
  <si>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</si>
  <si>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</si>
  <si>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</si>
  <si>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</si>
  <si>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</si>
  <si>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</si>
  <si>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</si>
  <si>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</si>
  <si>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</si>
  <si>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</si>
  <si>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</si>
  <si>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</si>
  <si>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</si>
  <si>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</si>
  <si>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</si>
  <si>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</si>
  <si>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</si>
  <si>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</si>
  <si>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</si>
  <si>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</si>
  <si>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</si>
  <si>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</si>
  <si>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</si>
  <si>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</si>
  <si>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</si>
  <si>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</si>
  <si>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</si>
  <si>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</si>
  <si>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</si>
  <si>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</si>
  <si>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</si>
  <si>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</si>
  <si>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</si>
  <si>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</si>
  <si>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</si>
  <si>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</si>
  <si>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</si>
  <si>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</si>
  <si>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</si>
  <si>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</si>
  <si>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</si>
  <si>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</si>
  <si>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</si>
  <si>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</si>
  <si>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</si>
  <si>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</si>
  <si>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</si>
  <si>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</si>
  <si>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</si>
  <si>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</si>
  <si>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</si>
  <si>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</si>
  <si>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</si>
  <si>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</si>
  <si>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</si>
  <si>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</si>
  <si>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</si>
  <si>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</si>
  <si>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</si>
  <si>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</si>
  <si>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</si>
  <si>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</si>
  <si>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</si>
  <si>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</si>
  <si>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</si>
  <si>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</si>
  <si>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</si>
  <si>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</si>
  <si>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</si>
  <si>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</si>
  <si>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</si>
  <si>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</si>
  <si>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</si>
  <si>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</si>
  <si>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</si>
  <si>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</si>
  <si>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</si>
  <si>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</si>
  <si>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</si>
  <si>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</si>
  <si>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</si>
  <si>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</si>
  <si>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</si>
  <si>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</si>
  <si>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</si>
  <si>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</si>
  <si>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</si>
  <si>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</si>
  <si>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</si>
  <si>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</si>
  <si>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</si>
  <si>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</si>
  <si>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</si>
  <si>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</si>
  <si>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</si>
  <si>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</si>
  <si>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</si>
  <si>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</si>
  <si>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</si>
  <si>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</si>
  <si>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</si>
  <si>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</si>
  <si>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</si>
  <si>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</si>
  <si>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</si>
  <si>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</si>
  <si>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</si>
  <si>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</si>
  <si>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</si>
  <si>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</si>
  <si>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</si>
  <si>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</si>
  <si>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</si>
  <si>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</si>
  <si>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</si>
  <si>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</si>
  <si>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</si>
  <si>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</si>
  <si>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</si>
  <si>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</si>
  <si>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</si>
  <si>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</si>
  <si>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</si>
  <si>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</si>
  <si>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</si>
  <si>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</si>
  <si>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</si>
  <si>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</si>
  <si>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</si>
  <si>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</si>
  <si>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</si>
  <si>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</si>
  <si>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</si>
  <si>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</si>
  <si>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</si>
  <si>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</si>
  <si>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</si>
  <si>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</si>
  <si>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</si>
  <si>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</si>
  <si>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</si>
  <si>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</si>
  <si>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</si>
  <si>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</si>
  <si>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</si>
  <si>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</si>
  <si>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</si>
  <si>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</si>
  <si>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</si>
  <si>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</si>
  <si>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</si>
  <si>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</si>
  <si>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</si>
  <si>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</si>
  <si>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</si>
  <si>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</si>
  <si>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</si>
  <si>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</si>
  <si>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</si>
  <si>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</si>
  <si>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</si>
  <si>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</si>
  <si>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</si>
  <si>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</si>
  <si>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</si>
  <si>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</si>
  <si>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</si>
  <si>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</si>
  <si>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</si>
  <si>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</si>
  <si>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</si>
  <si>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</si>
  <si>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</si>
  <si>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</si>
  <si>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</si>
  <si>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</si>
  <si>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</si>
  <si>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</si>
  <si>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</si>
  <si>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</si>
  <si>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</si>
  <si>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</si>
  <si>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</si>
  <si>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</si>
  <si>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</si>
  <si>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</si>
  <si>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</si>
  <si>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</si>
  <si>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</si>
  <si>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</si>
  <si>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</si>
  <si>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</si>
  <si>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</si>
  <si>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</si>
  <si>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</si>
  <si>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</si>
  <si>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</si>
  <si>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</si>
  <si>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</si>
  <si>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</si>
  <si>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</si>
  <si>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</si>
  <si>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</si>
  <si>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</si>
  <si>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</si>
  <si>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</si>
  <si>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</si>
  <si>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</si>
  <si>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</si>
  <si>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</si>
  <si>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</si>
  <si>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</si>
  <si>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</si>
  <si>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</si>
  <si>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</si>
  <si>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</si>
  <si>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</si>
  <si>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</si>
  <si>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</si>
  <si>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</si>
  <si>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</si>
  <si>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</si>
  <si>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</si>
  <si>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</si>
  <si>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</si>
  <si>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</si>
  <si>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</si>
  <si>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</si>
  <si>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</si>
  <si>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</si>
  <si>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</si>
  <si>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</si>
  <si>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</si>
  <si>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</si>
  <si>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</si>
  <si>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</si>
  <si>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</si>
  <si>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</si>
  <si>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</si>
  <si>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</si>
  <si>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</si>
  <si>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</si>
  <si>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</si>
  <si>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</si>
  <si>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</si>
  <si>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</si>
  <si>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</si>
  <si>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</si>
  <si>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</si>
  <si>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</si>
  <si>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</si>
  <si>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</si>
  <si>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</si>
  <si>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</si>
  <si>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</si>
  <si>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</si>
  <si>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</si>
  <si>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</si>
  <si>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</si>
  <si>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</si>
  <si>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</si>
  <si>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</si>
  <si>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</si>
  <si>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</si>
  <si>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</si>
  <si>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</si>
  <si>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</si>
  <si>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</si>
  <si>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</si>
  <si>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</si>
  <si>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</si>
  <si>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</si>
  <si>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</si>
  <si>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</si>
  <si>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</si>
  <si>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</si>
  <si>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</si>
  <si>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</si>
  <si>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</si>
  <si>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</si>
  <si>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</si>
  <si>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</si>
  <si>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</si>
  <si>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</si>
  <si>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</si>
  <si>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</si>
  <si>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</si>
  <si>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</si>
  <si>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</si>
  <si>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</si>
  <si>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</si>
  <si>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</si>
  <si>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</si>
  <si>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</si>
  <si>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</si>
  <si>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</si>
  <si>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</si>
  <si>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</si>
  <si>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</si>
  <si>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</si>
  <si>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</si>
  <si>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</si>
  <si>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</si>
  <si>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</si>
  <si>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</si>
  <si>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</si>
  <si>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</si>
  <si>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</si>
  <si>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</si>
  <si>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</si>
  <si>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</si>
  <si>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</si>
  <si>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</si>
  <si>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</si>
  <si>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</si>
  <si>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</si>
  <si>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</si>
  <si>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</si>
  <si>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</si>
  <si>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</si>
  <si>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</si>
  <si>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</si>
  <si>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</si>
  <si>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</si>
  <si>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</si>
  <si>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</si>
  <si>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</si>
  <si>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</si>
  <si>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</si>
  <si>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</si>
  <si>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</si>
  <si>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</si>
  <si>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</si>
  <si>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</si>
  <si>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</si>
  <si>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</si>
  <si>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</si>
  <si>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</si>
  <si>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</si>
  <si>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</si>
  <si>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</si>
  <si>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</si>
  <si>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</si>
  <si>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</si>
  <si>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</si>
  <si>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</si>
  <si>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</si>
  <si>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</si>
  <si>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</si>
  <si>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</si>
  <si>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</si>
  <si>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</si>
  <si>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</si>
  <si>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</si>
  <si>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</si>
  <si>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</si>
  <si>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</si>
  <si>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</si>
  <si>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</si>
  <si>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</si>
  <si>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</si>
  <si>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</si>
  <si>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</si>
  <si>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</si>
  <si>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</si>
  <si>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</si>
  <si>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</si>
  <si>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</si>
  <si>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</si>
  <si>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</si>
  <si>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</si>
  <si>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</si>
  <si>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</si>
  <si>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</si>
  <si>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</si>
  <si>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</si>
  <si>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</si>
  <si>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</si>
  <si>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</si>
  <si>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</si>
  <si>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</si>
  <si>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</si>
  <si>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</si>
  <si>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</si>
  <si>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</si>
  <si>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</si>
  <si>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</si>
  <si>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</si>
  <si>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</si>
  <si>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</si>
  <si>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</si>
  <si>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</si>
  <si>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</si>
  <si>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</si>
  <si>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</si>
  <si>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</si>
  <si>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</si>
  <si>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</si>
  <si>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</si>
  <si>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</si>
  <si>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</si>
  <si>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</si>
  <si>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</si>
  <si>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</si>
  <si>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</si>
  <si>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</si>
  <si>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</si>
  <si>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</si>
  <si>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</si>
  <si>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</si>
  <si>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</si>
  <si>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</si>
  <si>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</si>
  <si>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</si>
  <si>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</si>
  <si>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</si>
  <si>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</si>
  <si>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</si>
  <si>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</si>
  <si>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</si>
  <si>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</si>
  <si>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</si>
  <si>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</si>
  <si>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</si>
  <si>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</si>
  <si>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</si>
  <si>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</si>
  <si>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</si>
  <si>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</si>
  <si>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</si>
  <si>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</si>
  <si>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</si>
  <si>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</si>
  <si>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</si>
  <si>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</si>
  <si>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</si>
  <si>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</si>
  <si>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</si>
  <si>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</si>
  <si>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</si>
  <si>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</si>
  <si>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</si>
  <si>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</si>
  <si>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</si>
  <si>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</si>
  <si>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</si>
  <si>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</si>
  <si>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</si>
  <si>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</si>
  <si>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</si>
  <si>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</si>
  <si>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</si>
  <si>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</si>
  <si>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</si>
  <si>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</si>
  <si>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</si>
  <si>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</si>
  <si>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</si>
  <si>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</si>
  <si>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</si>
  <si>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</si>
  <si>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</si>
  <si>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</si>
  <si>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</si>
  <si>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</si>
  <si>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</si>
  <si>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</si>
  <si>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</si>
  <si>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</si>
  <si>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</si>
  <si>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</si>
  <si>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</si>
  <si>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</si>
  <si>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</si>
  <si>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</si>
  <si>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</si>
  <si>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</si>
  <si>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</si>
  <si>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</si>
  <si>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</si>
  <si>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</si>
  <si>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</si>
  <si>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</si>
  <si>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</si>
  <si>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</si>
  <si>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</si>
  <si>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</si>
  <si>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</si>
  <si>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</si>
  <si>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</si>
  <si>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</si>
  <si>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</si>
  <si>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</si>
  <si>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</si>
  <si>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</si>
  <si>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</si>
  <si>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</si>
  <si>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</si>
  <si>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</si>
  <si>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</si>
  <si>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</si>
  <si>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</si>
  <si>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</si>
  <si>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</si>
  <si>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</si>
  <si>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</si>
  <si>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</si>
  <si>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</si>
  <si>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</si>
  <si>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</si>
  <si>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</si>
  <si>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</si>
  <si>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</si>
  <si>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</si>
  <si>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</si>
  <si>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</si>
  <si>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</si>
  <si>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</si>
  <si>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</si>
  <si>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</si>
  <si>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</si>
  <si>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</si>
  <si>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</si>
  <si>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</si>
  <si>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</si>
  <si>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</si>
  <si>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</si>
  <si>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</si>
  <si>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</si>
  <si>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</si>
  <si>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</si>
  <si>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</si>
  <si>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</si>
  <si>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</si>
  <si>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</si>
  <si>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</si>
  <si>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</si>
  <si>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</si>
  <si>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</si>
  <si>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</si>
  <si>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</si>
  <si>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</si>
  <si>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</si>
  <si>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</si>
  <si>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</si>
  <si>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</si>
  <si>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</si>
  <si>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</si>
  <si>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</si>
  <si>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</si>
  <si>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</si>
  <si>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</si>
  <si>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</si>
  <si>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</si>
  <si>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</si>
  <si>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</si>
  <si>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</si>
  <si>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</si>
  <si>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</si>
  <si>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</si>
  <si>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</si>
  <si>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</si>
  <si>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</si>
  <si>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</si>
  <si>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</si>
  <si>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</si>
  <si>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</si>
  <si>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</si>
  <si>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</si>
  <si>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</si>
  <si>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</si>
  <si>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</si>
  <si>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</si>
  <si>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</si>
  <si>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</si>
  <si>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</si>
  <si>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</si>
  <si>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</si>
  <si>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</si>
  <si>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</si>
  <si>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</si>
  <si>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</si>
  <si>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</si>
  <si>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</si>
  <si>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</si>
  <si>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</si>
  <si>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</si>
  <si>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</si>
  <si>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</si>
  <si>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</si>
  <si>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</si>
  <si>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</si>
  <si>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</si>
  <si>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</si>
  <si>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</si>
  <si>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</si>
  <si>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</si>
  <si>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</si>
  <si>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</si>
  <si>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</si>
  <si>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</si>
  <si>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</si>
  <si>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</si>
  <si>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</si>
  <si>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</si>
  <si>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</si>
  <si>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</si>
  <si>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</si>
  <si>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</si>
  <si>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</si>
  <si>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</si>
  <si>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</si>
  <si>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</si>
  <si>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</si>
  <si>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</si>
  <si>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</si>
  <si>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</si>
  <si>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</si>
  <si>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</si>
  <si>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</si>
  <si>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</si>
  <si>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</si>
  <si>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</si>
  <si>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</si>
  <si>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</si>
  <si>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</si>
  <si>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</si>
  <si>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</si>
  <si>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</si>
  <si>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</si>
  <si>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</si>
  <si>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</si>
  <si>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</si>
  <si>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</si>
  <si>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</si>
  <si>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</si>
  <si>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</si>
  <si>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</si>
  <si>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</si>
  <si>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</si>
  <si>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</si>
  <si>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</si>
  <si>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</si>
  <si>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</si>
  <si>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</si>
  <si>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</si>
  <si>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</si>
  <si>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</si>
  <si>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</si>
  <si>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</si>
  <si>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</si>
  <si>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</si>
  <si>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</si>
  <si>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</si>
  <si>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</si>
  <si>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</si>
  <si>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</si>
  <si>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</si>
  <si>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</si>
  <si>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</si>
  <si>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</si>
  <si>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</si>
  <si>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</si>
  <si>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</si>
  <si>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</si>
  <si>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</si>
  <si>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</si>
  <si>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</si>
  <si>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</si>
  <si>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</si>
  <si>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</si>
  <si>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</si>
  <si>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</si>
  <si>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</si>
  <si>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</si>
  <si>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</si>
  <si>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</si>
  <si>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</si>
  <si>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</si>
  <si>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</si>
  <si>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</si>
  <si>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</si>
  <si>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</si>
  <si>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</si>
  <si>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</si>
  <si>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</si>
  <si>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</si>
  <si>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</si>
  <si>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</si>
  <si>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</si>
  <si>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</si>
  <si>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</si>
  <si>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</si>
  <si>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</si>
  <si>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</si>
  <si>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</si>
  <si>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</si>
  <si>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</si>
  <si>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</si>
  <si>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</si>
  <si>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</si>
  <si>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</si>
  <si>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</si>
  <si>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</si>
  <si>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</si>
  <si>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</si>
  <si>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</si>
  <si>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</si>
  <si>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</si>
  <si>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</si>
  <si>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</si>
  <si>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</si>
  <si>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</si>
  <si>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</si>
  <si>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</si>
  <si>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</si>
  <si>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</si>
  <si>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</si>
  <si>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</si>
  <si>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</si>
  <si>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</si>
  <si>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</si>
  <si>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</si>
  <si>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</si>
  <si>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</si>
  <si>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</si>
  <si>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</si>
  <si>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</si>
  <si>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</si>
  <si>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</si>
  <si>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</si>
  <si>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</si>
  <si>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</si>
  <si>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</si>
  <si>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</si>
  <si>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</si>
  <si>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</si>
  <si>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</si>
  <si>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</si>
  <si>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</si>
  <si>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</si>
  <si>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</si>
  <si>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</si>
  <si>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</si>
  <si>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</si>
  <si>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</si>
  <si>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</si>
  <si>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</si>
  <si>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</si>
  <si>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</si>
  <si>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</si>
  <si>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</si>
  <si>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</si>
  <si>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</si>
  <si>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</si>
  <si>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</si>
  <si>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</si>
  <si>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</si>
  <si>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</si>
  <si>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</si>
  <si>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</si>
  <si>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</si>
  <si>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</si>
  <si>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</si>
  <si>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</si>
  <si>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</si>
  <si>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</si>
  <si>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</si>
  <si>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</si>
  <si>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</si>
  <si>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</si>
  <si>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</si>
  <si>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</si>
  <si>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</si>
  <si>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</si>
  <si>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</si>
  <si>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</si>
  <si>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</si>
  <si>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</si>
  <si>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</si>
  <si>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</si>
  <si>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</si>
  <si>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</si>
  <si>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</si>
  <si>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</si>
  <si>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</si>
  <si>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</si>
  <si>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</si>
  <si>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</si>
  <si>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</si>
  <si>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</si>
  <si>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</si>
  <si>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</si>
  <si>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</si>
  <si>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</si>
  <si>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</si>
  <si>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</si>
  <si>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</si>
  <si>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</si>
  <si>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</si>
  <si>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</si>
  <si>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</si>
  <si>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</si>
  <si>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</si>
  <si>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</si>
  <si>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</si>
  <si>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</si>
  <si>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</si>
  <si>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</si>
  <si>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</si>
  <si>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</si>
  <si>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</si>
  <si>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</si>
  <si>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</si>
  <si>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</si>
  <si>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</si>
  <si>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</si>
  <si>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</si>
  <si>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</si>
  <si>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</si>
  <si>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</si>
  <si>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</si>
  <si>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</si>
  <si>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</si>
  <si>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</si>
  <si>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</si>
  <si>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</si>
  <si>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</si>
  <si>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</si>
  <si>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</si>
  <si>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</si>
  <si>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</si>
  <si>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</si>
  <si>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</si>
  <si>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</si>
  <si>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</si>
  <si>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</si>
  <si>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</si>
  <si>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</si>
  <si>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</si>
  <si>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</si>
  <si>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</si>
  <si>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</si>
  <si>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</si>
  <si>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</si>
  <si>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</si>
  <si>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</si>
  <si>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</si>
  <si>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</si>
  <si>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</si>
  <si>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</si>
  <si>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</si>
  <si>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</si>
  <si>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</si>
  <si>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</si>
  <si>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</si>
  <si>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</si>
  <si>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</si>
  <si>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</si>
  <si>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</si>
  <si>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</si>
  <si>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</si>
  <si>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</si>
  <si>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</si>
  <si>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</si>
  <si>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</si>
  <si>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</si>
  <si>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</si>
  <si>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</si>
  <si>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</si>
  <si>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</si>
  <si>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</si>
  <si>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</si>
  <si>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</si>
  <si>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</si>
  <si>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</si>
  <si>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</si>
  <si>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</si>
  <si>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</si>
  <si>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</si>
  <si>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</si>
  <si>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</si>
  <si>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</si>
  <si>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</si>
  <si>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</si>
  <si>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</si>
  <si>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</si>
  <si>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</si>
  <si>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</si>
  <si>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</si>
  <si>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</si>
  <si>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</si>
  <si>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</si>
  <si>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</si>
  <si>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</si>
  <si>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</si>
  <si>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</si>
  <si>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</si>
  <si>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</si>
  <si>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</si>
  <si>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</si>
  <si>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</si>
  <si>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</si>
  <si>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</si>
  <si>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</si>
  <si>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</si>
  <si>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</si>
  <si>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</si>
  <si>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</si>
  <si>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</si>
  <si>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</si>
  <si>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</si>
  <si>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</si>
  <si>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</si>
  <si>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</si>
  <si>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</si>
  <si>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</si>
  <si>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</si>
  <si>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</si>
  <si>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</si>
  <si>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</si>
  <si>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</si>
  <si>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</si>
  <si>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</si>
  <si>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</si>
  <si>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</si>
  <si>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</si>
  <si>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</si>
  <si>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</si>
  <si>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</si>
  <si>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</si>
  <si>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</si>
  <si>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</si>
  <si>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</si>
  <si>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</si>
  <si>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</si>
  <si>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</si>
  <si>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</si>
  <si>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</si>
  <si>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</si>
  <si>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</si>
  <si>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</si>
  <si>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</si>
  <si>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</si>
  <si>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</si>
  <si>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</si>
  <si>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</si>
  <si>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</si>
  <si>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</si>
  <si>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</si>
  <si>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</si>
  <si>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</si>
  <si>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</si>
  <si>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</si>
  <si>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</si>
  <si>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</si>
  <si>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</si>
  <si>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</si>
  <si>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</si>
  <si>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</si>
  <si>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</si>
  <si>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</si>
  <si>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</si>
  <si>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</si>
  <si>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</si>
  <si>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</si>
  <si>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</si>
  <si>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</si>
  <si>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</si>
  <si>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</si>
  <si>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</si>
  <si>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</si>
  <si>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</si>
  <si>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</si>
  <si>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</si>
  <si>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</si>
  <si>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</si>
  <si>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</si>
  <si>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</si>
  <si>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</si>
  <si>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</si>
  <si>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</si>
  <si>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</si>
  <si>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</si>
  <si>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</si>
  <si>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</si>
  <si>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</si>
  <si>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</si>
  <si>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</si>
  <si>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</si>
  <si>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</si>
  <si>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</si>
  <si>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</si>
  <si>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</si>
  <si>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</si>
  <si>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</si>
  <si>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</si>
  <si>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</si>
  <si>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</si>
  <si>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</si>
  <si>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</si>
  <si>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</si>
  <si>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</si>
  <si>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</si>
  <si>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</si>
  <si>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</si>
  <si>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</si>
  <si>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</si>
  <si>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</si>
  <si>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</si>
  <si>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</si>
  <si>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</si>
  <si>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</si>
  <si>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</si>
  <si>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</si>
  <si>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</si>
  <si>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</si>
  <si>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</si>
  <si>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</si>
  <si>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</si>
  <si>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</si>
  <si>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</si>
  <si>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</si>
  <si>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</si>
  <si>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</si>
  <si>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</si>
  <si>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</si>
  <si>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</si>
  <si>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</si>
  <si>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</si>
  <si>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</si>
  <si>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</si>
  <si>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</si>
  <si>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</si>
  <si>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</si>
  <si>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</si>
  <si>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</si>
  <si>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</si>
  <si>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</si>
  <si>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</si>
  <si>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</si>
  <si>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</si>
  <si>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</si>
  <si>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</si>
  <si>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</si>
  <si>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</si>
  <si>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</si>
  <si>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</si>
  <si>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</si>
  <si>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</si>
  <si>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</si>
  <si>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</si>
  <si>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</si>
  <si>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</si>
  <si>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</si>
  <si>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</si>
  <si>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</si>
  <si>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</si>
  <si>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</si>
  <si>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</si>
  <si>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</si>
  <si>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</si>
  <si>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</si>
  <si>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</si>
  <si>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</si>
  <si>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</si>
  <si>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</si>
  <si>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</si>
  <si>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</si>
  <si>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</si>
  <si>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</si>
  <si>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</si>
  <si>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</si>
  <si>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</si>
  <si>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</si>
  <si>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</si>
  <si>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</si>
  <si>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</si>
  <si>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</si>
  <si>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</si>
  <si>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</si>
  <si>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</si>
  <si>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</si>
  <si>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</si>
  <si>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</si>
  <si>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</si>
  <si>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</si>
  <si>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</si>
  <si>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</si>
  <si>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</si>
  <si>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</si>
  <si>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</si>
  <si>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</si>
  <si>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</si>
  <si>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</si>
  <si>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</si>
  <si>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</si>
  <si>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</si>
  <si>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</si>
  <si>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</si>
  <si>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</si>
  <si>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</si>
  <si>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</si>
  <si>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</si>
  <si>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</si>
  <si>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</si>
  <si>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</si>
  <si>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</si>
  <si>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</si>
  <si>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</si>
  <si>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</si>
  <si>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</si>
  <si>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</si>
  <si>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</si>
  <si>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</si>
  <si>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</si>
  <si>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</si>
  <si>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</si>
  <si>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</si>
  <si>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</si>
  <si>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</si>
  <si>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</si>
  <si>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</si>
  <si>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</si>
  <si>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</si>
  <si>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</si>
  <si>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</si>
  <si>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</si>
  <si>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</si>
  <si>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</si>
  <si>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</si>
  <si>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</si>
  <si>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</si>
  <si>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</si>
  <si>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</si>
  <si>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</si>
  <si>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</si>
  <si>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</si>
  <si>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</si>
  <si>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</si>
  <si>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</si>
  <si>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</si>
  <si>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</si>
  <si>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</si>
  <si>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</si>
  <si>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</si>
  <si>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</si>
  <si>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</si>
  <si>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</si>
  <si>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</si>
  <si>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</si>
  <si>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</si>
  <si>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</si>
  <si>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</si>
  <si>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</si>
  <si>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</si>
  <si>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</si>
  <si>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</si>
  <si>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</si>
  <si>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</si>
  <si>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</si>
  <si>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</si>
  <si>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</si>
  <si>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</si>
  <si>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</si>
  <si>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</si>
  <si>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</si>
  <si>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</si>
  <si>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</si>
  <si>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</si>
  <si>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</si>
  <si>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</si>
  <si>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</si>
  <si>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</si>
  <si>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</si>
  <si>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</si>
  <si>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</si>
  <si>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</si>
  <si>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</si>
  <si>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</si>
  <si>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</si>
  <si>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</si>
  <si>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</si>
  <si>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</si>
  <si>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</si>
  <si>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</si>
  <si>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</si>
  <si>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</si>
  <si>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</si>
  <si>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</si>
  <si>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</si>
  <si>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</si>
  <si>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</si>
  <si>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</si>
  <si>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</si>
  <si>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</si>
  <si>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</si>
  <si>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</si>
  <si>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</si>
  <si>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</si>
  <si>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</si>
  <si>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</si>
  <si>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</si>
  <si>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</si>
  <si>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</si>
  <si>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</si>
  <si>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</si>
  <si>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</si>
  <si>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</si>
  <si>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</si>
  <si>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</si>
  <si>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</si>
  <si>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</si>
  <si>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</si>
  <si>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</si>
  <si>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</si>
  <si>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</si>
  <si>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</si>
  <si>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</si>
  <si>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</si>
  <si>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</si>
  <si>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</si>
  <si>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</si>
  <si>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</si>
  <si>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</si>
  <si>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</si>
  <si>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</si>
  <si>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</si>
  <si>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</si>
  <si>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</si>
  <si>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</si>
  <si>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</si>
  <si>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</si>
  <si>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</si>
  <si>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</si>
  <si>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</si>
  <si>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</si>
  <si>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</si>
  <si>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</si>
  <si>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</si>
  <si>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</si>
  <si>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</si>
  <si>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</si>
  <si>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</si>
  <si>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</si>
  <si>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</si>
  <si>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</si>
  <si>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</si>
  <si>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</si>
  <si>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</si>
  <si>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</si>
  <si>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</si>
  <si>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</si>
  <si>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</si>
  <si>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</si>
  <si>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</si>
  <si>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</si>
  <si>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</si>
  <si>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</si>
  <si>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</si>
  <si>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</si>
  <si>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</si>
  <si>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</si>
  <si>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</si>
  <si>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</si>
  <si>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</si>
  <si>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</si>
  <si>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</si>
  <si>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</si>
  <si>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</si>
  <si>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</si>
  <si>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</si>
  <si>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</si>
  <si>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</si>
  <si>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</si>
  <si>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</si>
  <si>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</si>
  <si>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</si>
  <si>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</si>
  <si>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</si>
  <si>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</si>
  <si>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</si>
  <si>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</si>
  <si>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</si>
  <si>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</si>
  <si>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</si>
  <si>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</si>
  <si>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</si>
  <si>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</si>
  <si>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</si>
  <si>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</si>
  <si>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</si>
  <si>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</si>
  <si>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</si>
  <si>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</si>
  <si>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</si>
  <si>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</si>
  <si>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</si>
  <si>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</si>
  <si>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</si>
  <si>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</si>
  <si>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</si>
  <si>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</si>
  <si>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</si>
  <si>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</si>
  <si>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</si>
  <si>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</si>
  <si>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</si>
  <si>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</si>
  <si>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</si>
  <si>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</si>
  <si>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</si>
  <si>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</si>
  <si>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</si>
  <si>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</si>
  <si>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</si>
  <si>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</si>
  <si>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</si>
  <si>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</si>
  <si>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</si>
  <si>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</si>
  <si>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</si>
  <si>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</si>
  <si>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</si>
  <si>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</si>
  <si>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</si>
  <si>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</si>
  <si>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</si>
  <si>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</si>
  <si>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</si>
  <si>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</si>
  <si>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</si>
  <si>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</si>
  <si>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</si>
  <si>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</si>
  <si>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</si>
  <si>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</si>
  <si>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</si>
  <si>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</si>
  <si>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</si>
  <si>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</si>
  <si>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</si>
  <si>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</si>
  <si>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</si>
  <si>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</si>
  <si>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</si>
  <si>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</si>
  <si>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</si>
  <si>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</si>
  <si>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</si>
  <si>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</si>
  <si>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</si>
  <si>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</si>
  <si>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</si>
  <si>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</si>
  <si>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</si>
  <si>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</si>
  <si>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</si>
  <si>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</si>
  <si>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</si>
  <si>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</si>
  <si>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</si>
  <si>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</si>
  <si>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</si>
  <si>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</si>
  <si>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</si>
  <si>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</si>
  <si>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</si>
  <si>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</si>
  <si>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</si>
  <si>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</si>
  <si>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</si>
  <si>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</si>
  <si>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</si>
  <si>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</si>
  <si>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</si>
  <si>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</si>
  <si>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</si>
  <si>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</si>
  <si>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</si>
  <si>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</si>
  <si>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</si>
  <si>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</si>
  <si>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</si>
  <si>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</si>
  <si>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</si>
  <si>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</si>
  <si>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</si>
  <si>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</si>
  <si>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</si>
  <si>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</si>
  <si>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</si>
  <si>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</si>
  <si>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</si>
  <si>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</si>
  <si>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</si>
  <si>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</si>
  <si>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</si>
  <si>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</si>
  <si>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</si>
  <si>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</si>
  <si>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</si>
  <si>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</si>
  <si>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</si>
  <si>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</si>
  <si>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</si>
  <si>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</si>
  <si>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</si>
  <si>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</si>
  <si>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</si>
  <si>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</si>
  <si>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</si>
  <si>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</si>
  <si>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</si>
  <si>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</si>
  <si>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</si>
  <si>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</si>
  <si>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</si>
  <si>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</si>
  <si>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</si>
  <si>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</si>
  <si>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</si>
  <si>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</si>
  <si>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</si>
  <si>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</si>
  <si>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</si>
  <si>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</si>
  <si>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</si>
  <si>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</si>
  <si>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</si>
  <si>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</si>
  <si>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</si>
  <si>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</si>
  <si>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</si>
  <si>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</si>
  <si>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</si>
  <si>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</si>
  <si>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</si>
  <si>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</si>
  <si>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</si>
  <si>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</si>
  <si>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</si>
  <si>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</si>
  <si>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</si>
  <si>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</si>
  <si>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</si>
  <si>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</si>
  <si>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</si>
  <si>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</si>
  <si>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</si>
  <si>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</si>
  <si>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</si>
  <si>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</si>
  <si>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</si>
  <si>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</si>
  <si>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</si>
  <si>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</si>
  <si>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</si>
  <si>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</si>
  <si>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</si>
  <si>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</si>
  <si>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</si>
  <si>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</si>
  <si>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</si>
  <si>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</si>
  <si>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</si>
  <si>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</si>
  <si>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</si>
  <si>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</si>
  <si>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</si>
  <si>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</si>
  <si>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</si>
  <si>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</si>
  <si>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</si>
  <si>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</si>
  <si>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</si>
  <si>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</si>
  <si>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</si>
  <si>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</si>
  <si>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</si>
  <si>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</si>
  <si>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</si>
  <si>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</si>
  <si>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</si>
  <si>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</si>
  <si>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</si>
  <si>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</si>
  <si>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</si>
  <si>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</si>
  <si>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</si>
  <si>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</si>
  <si>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</si>
  <si>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</si>
  <si>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</si>
  <si>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</si>
  <si>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</si>
  <si>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</si>
  <si>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</si>
  <si>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</si>
  <si>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</si>
  <si>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</si>
  <si>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</si>
  <si>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</si>
  <si>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</si>
  <si>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</si>
  <si>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</si>
  <si>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</si>
  <si>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</si>
  <si>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</si>
  <si>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</si>
  <si>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</si>
  <si>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</si>
  <si>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</si>
  <si>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</si>
  <si>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</si>
  <si>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</si>
  <si>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</si>
  <si>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</si>
  <si>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</si>
  <si>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</si>
  <si>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</si>
  <si>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</si>
  <si>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</si>
  <si>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</si>
  <si>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</si>
  <si>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</si>
  <si>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</si>
  <si>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</si>
  <si>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</si>
  <si>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</si>
  <si>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</si>
  <si>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</si>
  <si>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</si>
  <si>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</si>
  <si>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</si>
  <si>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</si>
  <si>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</si>
  <si>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</si>
  <si>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</si>
  <si>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</si>
  <si>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</si>
  <si>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</si>
  <si>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</si>
  <si>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</si>
  <si>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</si>
  <si>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</si>
  <si>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</si>
  <si>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</si>
  <si>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</si>
  <si>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</si>
  <si>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</si>
  <si>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</si>
  <si>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</si>
  <si>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</si>
  <si>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</si>
  <si>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</si>
  <si>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</si>
  <si>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</si>
  <si>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</si>
  <si>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</si>
  <si>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</si>
  <si>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</si>
  <si>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</si>
  <si>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</si>
  <si>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</si>
  <si>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</si>
  <si>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</si>
  <si>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</si>
  <si>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</si>
  <si>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</si>
  <si>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</si>
  <si>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</si>
  <si>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</si>
  <si>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</si>
  <si>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</si>
  <si>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</si>
  <si>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</si>
  <si>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</si>
  <si>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</si>
  <si>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</si>
  <si>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</si>
  <si>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</si>
  <si>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</si>
  <si>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</si>
  <si>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</si>
  <si>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</si>
  <si>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</si>
  <si>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</si>
  <si>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</si>
  <si>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</si>
  <si>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</si>
  <si>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</si>
  <si>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</si>
  <si>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</si>
  <si>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</si>
  <si>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</si>
  <si>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</si>
  <si>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</si>
  <si>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</si>
  <si>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</si>
  <si>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</si>
  <si>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</si>
  <si>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</si>
  <si>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</si>
  <si>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</si>
  <si>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</si>
  <si>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</si>
  <si>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</si>
  <si>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</si>
  <si>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</si>
  <si>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</si>
  <si>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</si>
  <si>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</si>
  <si>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</si>
  <si>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</si>
  <si>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</si>
  <si>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</si>
  <si>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</si>
  <si>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</si>
  <si>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</si>
  <si>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</si>
  <si>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</si>
  <si>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</si>
  <si>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</si>
  <si>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</si>
  <si>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</si>
  <si>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</si>
  <si>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</si>
  <si>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</si>
  <si>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</si>
  <si>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</si>
  <si>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</si>
  <si>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</si>
  <si>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</si>
  <si>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</si>
  <si>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</si>
  <si>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</si>
  <si>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</si>
  <si>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</si>
  <si>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</si>
  <si>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</si>
  <si>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</si>
  <si>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</si>
  <si>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</si>
  <si>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</si>
  <si>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</si>
  <si>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</si>
  <si>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</si>
  <si>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</si>
  <si>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</si>
  <si>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</si>
  <si>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</si>
  <si>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</si>
  <si>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</si>
  <si>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</si>
  <si>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</si>
  <si>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</si>
  <si>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</si>
  <si>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</si>
  <si>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</si>
  <si>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</si>
  <si>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</si>
  <si>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</si>
  <si>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</si>
  <si>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</si>
  <si>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</si>
  <si>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</si>
  <si>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</si>
  <si>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</si>
  <si>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</si>
  <si>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</si>
  <si>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</si>
  <si>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</si>
  <si>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</si>
  <si>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</si>
  <si>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</si>
  <si>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</si>
  <si>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</si>
  <si>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</si>
  <si>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</si>
  <si>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</si>
  <si>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</si>
  <si>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</si>
  <si>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</si>
  <si>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</si>
  <si>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</si>
  <si>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</si>
  <si>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</si>
  <si>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</si>
  <si>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</si>
  <si>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</si>
  <si>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</si>
  <si>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</si>
  <si>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</si>
  <si>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</si>
  <si>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</si>
  <si>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</si>
  <si>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</si>
  <si>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</si>
  <si>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</si>
  <si>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</si>
  <si>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</si>
  <si>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</si>
  <si>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</si>
  <si>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</si>
  <si>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</si>
  <si>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</si>
  <si>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</si>
  <si>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</si>
  <si>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</si>
  <si>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</si>
  <si>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</si>
  <si>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</si>
  <si>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</si>
  <si>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</si>
  <si>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</si>
  <si>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</si>
  <si>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</si>
  <si>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</si>
  <si>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</si>
  <si>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</si>
  <si>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</si>
  <si>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</si>
  <si>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</si>
  <si>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</si>
  <si>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</si>
  <si>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</si>
  <si>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</si>
  <si>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</si>
  <si>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</si>
  <si>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</si>
  <si>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</si>
  <si>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</si>
  <si>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</si>
  <si>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</si>
  <si>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</si>
  <si>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</si>
  <si>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</si>
  <si>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</si>
  <si>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</si>
  <si>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</si>
  <si>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</si>
  <si>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</si>
  <si>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</si>
  <si>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</si>
  <si>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</si>
  <si>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</si>
  <si>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</si>
  <si>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</si>
  <si>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</si>
  <si>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</si>
  <si>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</si>
  <si>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</si>
  <si>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</si>
  <si>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</si>
  <si>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</si>
  <si>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</si>
  <si>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</si>
  <si>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</si>
  <si>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</si>
  <si>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</si>
  <si>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</si>
  <si>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</si>
  <si>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</si>
  <si>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</si>
  <si>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</si>
  <si>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</si>
  <si>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</si>
  <si>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</si>
  <si>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</si>
  <si>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</si>
  <si>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</si>
  <si>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</si>
  <si>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</si>
  <si>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</si>
  <si>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</si>
  <si>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</si>
  <si>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</si>
  <si>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</si>
  <si>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</si>
  <si>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</si>
  <si>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</si>
  <si>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</si>
  <si>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</si>
  <si>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</si>
  <si>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</si>
  <si>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</si>
  <si>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</si>
  <si>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</si>
  <si>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</si>
  <si>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</si>
  <si>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</si>
  <si>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</si>
  <si>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</si>
  <si>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</si>
  <si>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</si>
  <si>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</si>
  <si>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</si>
  <si>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</si>
  <si>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</si>
  <si>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</si>
  <si>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</si>
  <si>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</si>
  <si>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</si>
  <si>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</si>
  <si>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</si>
  <si>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</si>
  <si>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</si>
  <si>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</si>
  <si>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</si>
  <si>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</si>
  <si>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</si>
  <si>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</si>
  <si>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</si>
  <si>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</si>
  <si>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</si>
  <si>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</si>
  <si>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</si>
  <si>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</si>
  <si>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</si>
  <si>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</si>
  <si>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</si>
  <si>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</si>
  <si>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</si>
  <si>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</si>
  <si>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</si>
  <si>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</si>
  <si>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</si>
  <si>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</si>
  <si>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</si>
  <si>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</si>
  <si>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</si>
  <si>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</si>
  <si>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</si>
  <si>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</si>
  <si>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</si>
  <si>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</si>
  <si>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</si>
  <si>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</si>
  <si>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</si>
  <si>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</si>
  <si>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</si>
  <si>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</si>
  <si>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</si>
  <si>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</si>
  <si>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</si>
  <si>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</si>
  <si>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</si>
  <si>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</si>
  <si>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</si>
  <si>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</si>
  <si>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</si>
  <si>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</si>
  <si>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</si>
  <si>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</si>
  <si>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</si>
  <si>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</si>
  <si>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</si>
  <si>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</si>
  <si>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</si>
  <si>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</si>
  <si>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</si>
  <si>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</si>
  <si>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</si>
  <si>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</si>
  <si>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</si>
  <si>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</si>
  <si>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</si>
  <si>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</si>
  <si>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</si>
  <si>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</si>
  <si>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</si>
  <si>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</si>
  <si>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</si>
  <si>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</si>
  <si>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</si>
  <si>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</si>
  <si>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</si>
  <si>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</si>
  <si>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</si>
  <si>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</si>
  <si>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</si>
  <si>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</si>
  <si>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</si>
  <si>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</si>
  <si>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</si>
  <si>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</si>
  <si>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</si>
  <si>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</si>
  <si>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</si>
  <si>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</si>
  <si>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</si>
  <si>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</si>
  <si>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</si>
  <si>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</si>
  <si>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</si>
  <si>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</si>
  <si>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</si>
  <si>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</si>
  <si>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</si>
  <si>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</si>
  <si>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</si>
  <si>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</si>
  <si>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</si>
  <si>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</si>
  <si>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</si>
  <si>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</si>
  <si>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</si>
  <si>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</si>
  <si>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</si>
  <si>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</si>
  <si>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</si>
  <si>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</si>
  <si>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</si>
  <si>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</si>
  <si>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</si>
  <si>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</si>
  <si>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</si>
  <si>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</si>
  <si>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</si>
  <si>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</si>
  <si>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</si>
  <si>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</si>
  <si>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</si>
  <si>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</si>
  <si>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</si>
  <si>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</si>
  <si>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</si>
  <si>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</si>
  <si>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</si>
  <si>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</si>
  <si>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</si>
  <si>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</si>
  <si>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</si>
  <si>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</si>
  <si>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</si>
  <si>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</si>
  <si>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</si>
  <si>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</si>
  <si>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</si>
  <si>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</si>
  <si>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</si>
  <si>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</si>
  <si>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</si>
  <si>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</si>
  <si>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</si>
  <si>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</si>
  <si>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</si>
  <si>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</si>
  <si>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</si>
  <si>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</si>
  <si>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</si>
  <si>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</si>
  <si>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</si>
  <si>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</si>
  <si>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</si>
  <si>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</si>
  <si>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</si>
  <si>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</si>
  <si>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</si>
  <si>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</si>
  <si>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</si>
  <si>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</si>
  <si>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</si>
  <si>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</si>
  <si>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</si>
  <si>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</si>
  <si>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</si>
  <si>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</si>
  <si>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</si>
  <si>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</si>
  <si>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</si>
  <si>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</si>
  <si>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</si>
  <si>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</si>
  <si>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</si>
  <si>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</si>
  <si>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</si>
  <si>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</si>
  <si>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</si>
  <si>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</si>
  <si>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</si>
  <si>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</si>
  <si>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</si>
  <si>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</si>
  <si>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</si>
  <si>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</si>
  <si>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</si>
  <si>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</si>
  <si>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</si>
  <si>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</si>
  <si>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</si>
  <si>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</si>
  <si>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</si>
  <si>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</si>
  <si>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</si>
  <si>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</si>
  <si>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</si>
  <si>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</si>
  <si>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</si>
  <si>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</si>
  <si>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</si>
  <si>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</si>
  <si>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</si>
  <si>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</si>
  <si>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</si>
  <si>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</si>
  <si>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</si>
  <si>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</si>
  <si>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</si>
  <si>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</si>
  <si>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</si>
  <si>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</si>
  <si>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</si>
  <si>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</si>
  <si>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</si>
  <si>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</si>
  <si>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</si>
  <si>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</si>
  <si>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</si>
  <si>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</si>
  <si>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</si>
  <si>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</si>
  <si>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</si>
  <si>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</si>
  <si>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</si>
  <si>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</si>
  <si>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</si>
  <si>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</si>
  <si>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</si>
  <si>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</si>
  <si>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</si>
  <si>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</si>
  <si>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</si>
  <si>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</si>
  <si>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</si>
  <si>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</si>
  <si>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</si>
  <si>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</si>
  <si>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</si>
  <si>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</si>
  <si>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</si>
  <si>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</si>
  <si>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</si>
  <si>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</si>
  <si>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</si>
  <si>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</si>
  <si>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</si>
  <si>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</si>
  <si>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</si>
  <si>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</si>
  <si>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</si>
  <si>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</si>
  <si>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</si>
  <si>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</si>
  <si>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</si>
  <si>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</si>
  <si>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</si>
  <si>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</si>
  <si>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</si>
  <si>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</si>
  <si>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</si>
  <si>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</si>
  <si>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</si>
  <si>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</si>
  <si>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</si>
  <si>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</si>
  <si>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</si>
  <si>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</si>
  <si>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</si>
  <si>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</si>
  <si>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</si>
  <si>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</si>
  <si>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</si>
  <si>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</si>
  <si>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</si>
  <si>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</si>
  <si>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</si>
  <si>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</si>
  <si>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</si>
  <si>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</si>
  <si>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</si>
  <si>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</si>
  <si>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</si>
  <si>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</si>
  <si>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</si>
  <si>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</si>
  <si>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</si>
  <si>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</si>
  <si>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</si>
  <si>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</si>
  <si>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</si>
  <si>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</si>
  <si>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</si>
  <si>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</si>
  <si>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</si>
  <si>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</si>
  <si>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</si>
  <si>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</si>
  <si>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</si>
  <si>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</si>
  <si>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</si>
  <si>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</si>
  <si>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</si>
  <si>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</si>
  <si>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</si>
  <si>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</si>
  <si>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</si>
  <si>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</si>
  <si>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</si>
  <si>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</si>
  <si>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</si>
  <si>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</si>
  <si>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</si>
  <si>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</si>
  <si>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</si>
  <si>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</si>
  <si>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</si>
  <si>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</si>
  <si>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</si>
  <si>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</si>
  <si>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</si>
  <si>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</si>
  <si>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</si>
  <si>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</si>
  <si>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</si>
  <si>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</si>
  <si>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</si>
  <si>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</si>
  <si>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</si>
  <si>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</si>
  <si>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</si>
  <si>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</si>
  <si>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</si>
  <si>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</si>
  <si>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</si>
  <si>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</si>
  <si>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</si>
  <si>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</si>
  <si>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</si>
  <si>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</si>
  <si>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</si>
  <si>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</si>
  <si>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</si>
  <si>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</si>
  <si>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</si>
  <si>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</si>
  <si>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</si>
  <si>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</si>
  <si>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</si>
  <si>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</si>
  <si>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</si>
  <si>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</si>
  <si>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</si>
  <si>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</si>
  <si>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</si>
  <si>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</si>
  <si>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</si>
  <si>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</si>
  <si>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</si>
  <si>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</si>
  <si>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</si>
  <si>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</si>
  <si>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</si>
  <si>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</si>
  <si>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</si>
  <si>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</si>
  <si>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</si>
  <si>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</si>
  <si>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</si>
  <si>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</si>
  <si>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</si>
  <si>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</si>
  <si>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</si>
  <si>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</si>
  <si>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</si>
  <si>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</si>
  <si>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</si>
  <si>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</si>
  <si>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</si>
  <si>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</si>
  <si>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</si>
  <si>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</si>
  <si>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</si>
  <si>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</si>
  <si>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</si>
  <si>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</si>
  <si>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</si>
  <si>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</si>
  <si>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</si>
  <si>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</si>
  <si>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</si>
  <si>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</si>
  <si>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</si>
  <si>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</si>
  <si>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</si>
  <si>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</si>
  <si>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</si>
  <si>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</si>
  <si>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</si>
  <si>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</si>
  <si>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</si>
  <si>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</si>
  <si>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</si>
  <si>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</si>
  <si>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</si>
  <si>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</si>
  <si>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</si>
  <si>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</si>
  <si>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</si>
  <si>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</si>
  <si>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</si>
  <si>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</si>
  <si>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</si>
  <si>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</si>
  <si>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</si>
  <si>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</si>
  <si>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</si>
  <si>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</si>
  <si>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</si>
  <si>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</si>
  <si>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</si>
  <si>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</si>
  <si>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</si>
  <si>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</si>
  <si>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</si>
  <si>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</si>
  <si>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</si>
  <si>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</si>
  <si>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</si>
  <si>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</si>
  <si>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</si>
  <si>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</si>
  <si>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</si>
  <si>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</si>
  <si>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</si>
  <si>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</si>
  <si>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</si>
  <si>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</si>
  <si>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</si>
  <si>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</si>
  <si>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</si>
  <si>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</si>
  <si>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</si>
  <si>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</si>
  <si>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</si>
  <si>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</si>
  <si>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</si>
  <si>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</si>
  <si>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</si>
  <si>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</si>
  <si>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</si>
  <si>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</si>
  <si>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</si>
  <si>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</si>
  <si>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</si>
  <si>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</si>
  <si>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</si>
  <si>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</si>
  <si>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</si>
  <si>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</si>
  <si>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</si>
  <si>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</si>
  <si>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</si>
  <si>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</si>
  <si>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</si>
  <si>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</si>
  <si>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</si>
  <si>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</si>
  <si>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</si>
  <si>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</si>
  <si>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</si>
  <si>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</si>
  <si>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</si>
  <si>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</si>
  <si>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</si>
  <si>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</si>
  <si>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</si>
  <si>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</si>
  <si>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</si>
  <si>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</si>
  <si>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</si>
  <si>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</si>
  <si>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</si>
  <si>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</si>
  <si>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</si>
  <si>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</si>
  <si>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</si>
  <si>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</si>
  <si>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</si>
  <si>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</si>
  <si>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</si>
  <si>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</si>
  <si>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</si>
  <si>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</si>
  <si>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</si>
  <si>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</si>
  <si>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</si>
  <si>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</si>
  <si>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</si>
  <si>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</si>
  <si>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</si>
  <si>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</si>
  <si>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</si>
  <si>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</si>
  <si>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</si>
  <si>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</si>
  <si>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</si>
  <si>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</si>
  <si>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</si>
  <si>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</si>
  <si>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</si>
  <si>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</si>
  <si>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</si>
  <si>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</si>
  <si>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</si>
  <si>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</si>
  <si>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</si>
  <si>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</si>
  <si>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</si>
  <si>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</si>
  <si>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</si>
  <si>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</si>
  <si>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</si>
  <si>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</si>
  <si>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</si>
  <si>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</si>
  <si>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</si>
  <si>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</si>
  <si>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</si>
  <si>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</si>
  <si>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</si>
  <si>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</si>
  <si>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</si>
  <si>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</si>
  <si>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</si>
  <si>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</si>
  <si>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</si>
  <si>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</si>
  <si>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</si>
  <si>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</si>
  <si>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</si>
  <si>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</si>
  <si>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</si>
  <si>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</si>
  <si>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</si>
  <si>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</si>
  <si>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</si>
  <si>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</si>
  <si>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</si>
  <si>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</si>
  <si>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</si>
  <si>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</si>
  <si>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</si>
  <si>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</si>
  <si>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</si>
  <si>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</si>
  <si>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</si>
  <si>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</si>
  <si>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</si>
  <si>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</si>
  <si>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</si>
  <si>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</si>
  <si>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</si>
  <si>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</si>
  <si>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</si>
  <si>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</si>
  <si>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</si>
  <si>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</si>
  <si>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</si>
  <si>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</si>
  <si>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</si>
  <si>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</si>
  <si>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</si>
  <si>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</si>
  <si>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</si>
  <si>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</si>
  <si>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</si>
  <si>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</si>
  <si>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</si>
  <si>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</si>
  <si>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</si>
  <si>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</si>
  <si>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</si>
  <si>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</si>
  <si>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</si>
  <si>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</si>
  <si>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</si>
  <si>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</si>
  <si>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</si>
  <si>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</si>
  <si>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</si>
  <si>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</si>
  <si>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</si>
  <si>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</si>
  <si>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</si>
  <si>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</si>
  <si>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</si>
  <si>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</si>
  <si>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</si>
  <si>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</si>
  <si>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</si>
  <si>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</si>
  <si>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</si>
  <si>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</si>
  <si>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</si>
  <si>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</si>
  <si>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</si>
  <si>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</si>
  <si>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</si>
  <si>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</si>
  <si>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</si>
  <si>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</si>
  <si>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</si>
  <si>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</si>
  <si>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</si>
  <si>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</si>
  <si>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</si>
  <si>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</si>
  <si>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</si>
  <si>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</si>
  <si>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</si>
  <si>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</si>
  <si>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</si>
  <si>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</si>
  <si>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</si>
  <si>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</si>
  <si>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</si>
  <si>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</si>
  <si>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</si>
  <si>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</si>
  <si>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</si>
  <si>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</si>
  <si>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</si>
  <si>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</si>
  <si>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</si>
  <si>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</si>
  <si>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</si>
  <si>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</si>
  <si>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</si>
  <si>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</si>
  <si>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</si>
  <si>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</si>
  <si>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</si>
  <si>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</si>
  <si>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</si>
  <si>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</si>
  <si>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</si>
  <si>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</si>
  <si>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</si>
  <si>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</si>
  <si>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</si>
  <si>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</si>
  <si>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</si>
  <si>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</si>
  <si>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</si>
  <si>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</si>
  <si>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</si>
  <si>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</si>
  <si>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</si>
  <si>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</si>
  <si>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</si>
  <si>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</si>
  <si>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</si>
  <si>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</si>
  <si>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</si>
  <si>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</si>
  <si>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</si>
  <si>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</si>
  <si>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</si>
  <si>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</si>
  <si>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</si>
  <si>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</si>
  <si>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</si>
  <si>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</si>
  <si>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</si>
  <si>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</si>
  <si>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</si>
  <si>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</si>
  <si>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</si>
  <si>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</si>
  <si>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</si>
  <si>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</si>
  <si>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</si>
  <si>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</si>
  <si>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</si>
  <si>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</si>
  <si>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</si>
  <si>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</si>
  <si>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</si>
  <si>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</si>
  <si>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</si>
  <si>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</si>
  <si>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</si>
  <si>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</si>
  <si>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</si>
  <si>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</si>
  <si>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</si>
  <si>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</si>
  <si>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</si>
  <si>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</si>
  <si>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</si>
  <si>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</si>
  <si>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</si>
  <si>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</si>
  <si>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</si>
  <si>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</si>
  <si>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</si>
  <si>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</si>
  <si>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</si>
  <si>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</si>
  <si>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</si>
  <si>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</si>
  <si>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</si>
  <si>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</si>
  <si>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</si>
  <si>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</si>
  <si>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</si>
  <si>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</si>
  <si>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</si>
  <si>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</si>
  <si>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</si>
  <si>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</si>
  <si>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</si>
  <si>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</si>
  <si>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</si>
  <si>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</si>
  <si>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</si>
  <si>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</si>
  <si>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</si>
  <si>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</si>
  <si>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</si>
  <si>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</si>
  <si>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</si>
  <si>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</si>
  <si>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</si>
  <si>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</si>
  <si>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</si>
  <si>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</si>
  <si>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</si>
  <si>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</si>
  <si>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</si>
  <si>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</si>
  <si>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</si>
  <si>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</si>
  <si>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</si>
  <si>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</si>
  <si>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</si>
  <si>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</si>
  <si>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</si>
  <si>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</si>
  <si>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</si>
  <si>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</si>
  <si>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</si>
  <si>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</si>
  <si>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</si>
  <si>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</si>
  <si>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</si>
  <si>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</si>
  <si>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</si>
  <si>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</si>
  <si>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</si>
  <si>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</si>
  <si>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</si>
  <si>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</si>
  <si>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</si>
  <si>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</si>
  <si>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</si>
  <si>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</si>
  <si>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</si>
  <si>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</si>
  <si>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</si>
  <si>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</si>
  <si>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</si>
  <si>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</si>
  <si>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</si>
  <si>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</si>
  <si>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</si>
  <si>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</si>
  <si>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</si>
  <si>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</si>
  <si>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</si>
  <si>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</si>
  <si>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</si>
  <si>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</si>
  <si>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</si>
  <si>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</si>
  <si>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</si>
  <si>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</si>
  <si>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</si>
  <si>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</si>
  <si>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</si>
  <si>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</si>
  <si>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</si>
  <si>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</si>
  <si>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</si>
  <si>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</si>
  <si>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</si>
  <si>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</si>
  <si>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</si>
  <si>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</si>
  <si>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</si>
  <si>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</si>
  <si>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</si>
  <si>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</si>
  <si>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</si>
  <si>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</si>
  <si>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</si>
  <si>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</si>
  <si>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</si>
  <si>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</si>
  <si>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</si>
  <si>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</si>
  <si>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</si>
  <si>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</si>
  <si>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</si>
  <si>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</si>
  <si>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</si>
  <si>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</si>
  <si>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</si>
  <si>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</si>
  <si>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</si>
  <si>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</si>
  <si>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</si>
  <si>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</si>
  <si>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</si>
  <si>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</si>
  <si>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</si>
  <si>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</si>
  <si>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</si>
  <si>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</si>
  <si>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</si>
  <si>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</si>
  <si>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</si>
  <si>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</si>
  <si>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</si>
  <si>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</si>
  <si>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</si>
  <si>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</si>
  <si>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</si>
  <si>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</si>
  <si>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</si>
  <si>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</si>
  <si>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</si>
  <si>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</si>
  <si>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</si>
  <si>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</si>
  <si>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</si>
  <si>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</si>
  <si>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</si>
  <si>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</si>
  <si>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</si>
  <si>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</si>
  <si>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</si>
  <si>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</si>
  <si>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</si>
  <si>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</si>
  <si>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</si>
  <si>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</si>
  <si>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</si>
  <si>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</si>
  <si>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</si>
  <si>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</si>
  <si>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</si>
  <si>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</si>
  <si>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</si>
  <si>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</si>
  <si>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</si>
  <si>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</si>
  <si>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</si>
  <si>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</si>
  <si>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</si>
  <si>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</si>
  <si>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</si>
  <si>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</si>
  <si>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</si>
  <si>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</si>
  <si>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</si>
  <si>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</si>
  <si>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</si>
  <si>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</si>
  <si>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</si>
  <si>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</si>
  <si>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</si>
  <si>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</si>
  <si>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</si>
  <si>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</si>
  <si>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</si>
  <si>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</si>
  <si>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</si>
  <si>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</si>
  <si>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</si>
  <si>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</si>
  <si>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</si>
  <si>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</si>
  <si>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</si>
  <si>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</si>
  <si>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</si>
  <si>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</si>
  <si>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</si>
  <si>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</si>
  <si>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</si>
  <si>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</si>
  <si>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</si>
  <si>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</si>
  <si>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</si>
  <si>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</si>
  <si>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</si>
  <si>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</si>
  <si>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</si>
  <si>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</si>
  <si>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</si>
  <si>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</si>
  <si>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</si>
  <si>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</si>
  <si>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</si>
  <si>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</si>
  <si>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</si>
  <si>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</si>
  <si>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</si>
  <si>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</si>
  <si>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</si>
  <si>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</si>
  <si>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</si>
  <si>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</si>
  <si>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</si>
  <si>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</si>
  <si>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</si>
  <si>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</si>
  <si>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</si>
  <si>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</si>
  <si>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</si>
  <si>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</si>
  <si>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</si>
  <si>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</si>
  <si>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</si>
  <si>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</si>
  <si>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</si>
  <si>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</si>
  <si>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</si>
  <si>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</si>
  <si>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</si>
  <si>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</si>
  <si>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</si>
  <si>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</si>
  <si>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</si>
  <si>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</si>
  <si>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</si>
  <si>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</si>
  <si>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</si>
  <si>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</si>
  <si>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</si>
  <si>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</si>
  <si>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</si>
  <si>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</si>
  <si>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</si>
  <si>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</si>
  <si>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</si>
  <si>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</si>
  <si>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</si>
  <si>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</si>
  <si>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</si>
  <si>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</si>
  <si>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</si>
  <si>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</si>
  <si>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</si>
  <si>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</si>
  <si>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</si>
  <si>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</si>
  <si>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</si>
  <si>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</si>
  <si>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</si>
  <si>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</si>
  <si>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</si>
  <si>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</si>
  <si>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</si>
  <si>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</si>
  <si>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</si>
  <si>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</si>
  <si>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</si>
  <si>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</si>
  <si>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</si>
  <si>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</si>
  <si>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</si>
  <si>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</si>
  <si>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</si>
  <si>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</si>
  <si>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</si>
  <si>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</si>
  <si>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</si>
  <si>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</si>
  <si>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</si>
  <si>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</si>
  <si>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</si>
  <si>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</si>
  <si>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</si>
  <si>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</si>
  <si>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</si>
  <si>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</si>
  <si>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</si>
  <si>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</si>
  <si>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</si>
  <si>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</si>
  <si>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</si>
  <si>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</si>
  <si>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</si>
  <si>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</si>
  <si>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</si>
  <si>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</si>
  <si>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</si>
  <si>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</si>
  <si>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</si>
  <si>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</si>
  <si>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</si>
  <si>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</si>
  <si>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</si>
  <si>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</si>
  <si>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</si>
  <si>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</si>
  <si>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</si>
  <si>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</si>
  <si>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</si>
  <si>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</si>
  <si>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</si>
  <si>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</si>
  <si>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</si>
  <si>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</si>
  <si>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</si>
  <si>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</si>
  <si>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</si>
  <si>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</si>
  <si>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</si>
  <si>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</si>
  <si>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</si>
  <si>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</si>
  <si>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</si>
  <si>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</si>
  <si>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</si>
  <si>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</si>
  <si>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</si>
  <si>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</si>
  <si>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</si>
  <si>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</si>
  <si>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</si>
  <si>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</si>
  <si>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</si>
  <si>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</si>
  <si>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</si>
  <si>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</si>
  <si>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</si>
  <si>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</si>
  <si>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</si>
  <si>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</si>
  <si>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</si>
  <si>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</si>
  <si>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</si>
  <si>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</si>
  <si>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</si>
  <si>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</si>
  <si>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</si>
  <si>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</si>
  <si>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</si>
  <si>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</si>
  <si>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</si>
  <si>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</si>
  <si>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</si>
  <si>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</si>
  <si>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</si>
  <si>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</si>
  <si>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</si>
  <si>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</si>
  <si>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</si>
  <si>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</si>
  <si>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</si>
  <si>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</si>
  <si>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</si>
  <si>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</si>
  <si>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</si>
  <si>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</si>
  <si>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</si>
  <si>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</si>
  <si>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</si>
  <si>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</si>
  <si>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</si>
  <si>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</si>
  <si>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</si>
  <si>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</si>
  <si>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</si>
  <si>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</si>
  <si>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</si>
  <si>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</si>
  <si>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</si>
  <si>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</si>
  <si>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</si>
  <si>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</si>
  <si>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</si>
  <si>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</si>
  <si>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</si>
  <si>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</si>
  <si>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</si>
  <si>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</si>
  <si>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</si>
  <si>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</si>
  <si>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</si>
  <si>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</si>
  <si>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</si>
  <si>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</si>
  <si>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</si>
  <si>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</si>
  <si>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</si>
  <si>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</si>
  <si>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</si>
  <si>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</si>
  <si>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</si>
  <si>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</si>
  <si>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</si>
  <si>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</si>
  <si>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</si>
  <si>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</si>
  <si>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</si>
  <si>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</si>
  <si>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</si>
  <si>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</si>
  <si>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</si>
  <si>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</si>
  <si>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</si>
  <si>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</si>
  <si>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</si>
  <si>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</si>
  <si>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</si>
  <si>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</si>
  <si>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</si>
  <si>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</si>
  <si>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</si>
  <si>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</si>
  <si>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</si>
  <si>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</si>
  <si>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</si>
  <si>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</si>
  <si>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</si>
  <si>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</si>
  <si>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</si>
  <si>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</si>
  <si>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</si>
  <si>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</si>
  <si>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</si>
  <si>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</si>
  <si>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</si>
  <si>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</si>
  <si>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</si>
  <si>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</si>
  <si>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</si>
  <si>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</si>
  <si>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</si>
  <si>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</si>
  <si>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</si>
  <si>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</si>
  <si>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</si>
  <si>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</si>
  <si>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</si>
  <si>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</si>
  <si>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</si>
  <si>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</si>
  <si>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</si>
  <si>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</si>
  <si>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</si>
  <si>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</si>
  <si>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</si>
  <si>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</si>
  <si>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</si>
  <si>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</si>
  <si>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</si>
  <si>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</si>
  <si>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</si>
  <si>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</si>
  <si>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</si>
  <si>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</si>
  <si>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</si>
  <si>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</si>
  <si>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</si>
  <si>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</si>
  <si>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</si>
  <si>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</si>
  <si>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</si>
  <si>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</si>
  <si>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</si>
  <si>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</si>
  <si>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</si>
  <si>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</si>
  <si>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</si>
  <si>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</si>
  <si>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</si>
  <si>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</si>
  <si>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</si>
  <si>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</si>
  <si>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</si>
  <si>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</si>
  <si>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</si>
  <si>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</si>
  <si>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</si>
  <si>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</si>
  <si>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</si>
  <si>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</si>
  <si>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</si>
  <si>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</si>
  <si>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</si>
  <si>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</si>
  <si>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</si>
  <si>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</si>
  <si>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</si>
  <si>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</si>
  <si>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</si>
  <si>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</si>
  <si>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</si>
  <si>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</si>
  <si>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</si>
  <si>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</si>
  <si>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</si>
  <si>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</si>
  <si>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</si>
  <si>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</si>
  <si>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</si>
  <si>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</si>
  <si>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</si>
  <si>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</si>
  <si>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</si>
  <si>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</si>
  <si>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</si>
  <si>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</si>
  <si>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</si>
  <si>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</si>
  <si>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</si>
  <si>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</si>
  <si>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</si>
  <si>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</si>
  <si>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</si>
  <si>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</si>
  <si>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</si>
  <si>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</si>
  <si>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</si>
  <si>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</si>
  <si>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</si>
  <si>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</si>
  <si>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</si>
  <si>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</si>
  <si>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</si>
  <si>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</si>
  <si>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</si>
  <si>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</si>
  <si>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</si>
  <si>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</si>
  <si>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</si>
  <si>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</si>
  <si>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</si>
  <si>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</si>
  <si>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</si>
  <si>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</si>
  <si>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</si>
  <si>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</si>
  <si>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</si>
  <si>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</si>
  <si>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</si>
  <si>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</si>
  <si>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</si>
  <si>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</si>
  <si>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</si>
  <si>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</si>
  <si>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</si>
  <si>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</si>
  <si>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</si>
  <si>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</si>
  <si>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</si>
  <si>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</si>
  <si>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</si>
  <si>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</si>
  <si>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</si>
  <si>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</si>
  <si>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</si>
  <si>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</si>
  <si>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</si>
  <si>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</si>
  <si>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</si>
  <si>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</si>
  <si>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</si>
  <si>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</si>
  <si>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</si>
  <si>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</si>
  <si>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</si>
  <si>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</si>
  <si>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</si>
  <si>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</si>
  <si>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</si>
  <si>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</si>
  <si>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</si>
  <si>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</si>
  <si>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</si>
  <si>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</si>
  <si>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</si>
  <si>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</si>
  <si>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</si>
  <si>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</si>
  <si>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</si>
  <si>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</si>
  <si>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</si>
  <si>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</si>
  <si>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</si>
  <si>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</si>
  <si>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</si>
  <si>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</si>
  <si>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</si>
  <si>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</si>
  <si>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</si>
  <si>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</si>
  <si>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</si>
  <si>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</si>
  <si>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</si>
  <si>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</si>
  <si>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</si>
  <si>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</si>
  <si>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</si>
  <si>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</si>
  <si>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</si>
  <si>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</si>
  <si>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</si>
  <si>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</si>
  <si>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</si>
  <si>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</si>
  <si>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</si>
  <si>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</si>
  <si>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</si>
  <si>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</si>
  <si>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</si>
  <si>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</si>
  <si>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</si>
  <si>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</si>
  <si>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</si>
  <si>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</si>
  <si>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</si>
  <si>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</si>
  <si>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</si>
  <si>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</si>
  <si>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</si>
  <si>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</si>
  <si>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</si>
  <si>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</si>
  <si>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</si>
  <si>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</si>
  <si>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</si>
  <si>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</si>
  <si>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</si>
  <si>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</si>
  <si>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</si>
  <si>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</si>
  <si>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</si>
  <si>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</si>
  <si>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</si>
  <si>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</si>
  <si>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</si>
  <si>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</si>
  <si>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</si>
  <si>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</si>
  <si>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</si>
  <si>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</si>
  <si>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</si>
  <si>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</si>
  <si>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</si>
  <si>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</si>
  <si>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</si>
  <si>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</si>
  <si>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</si>
  <si>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</si>
  <si>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</si>
  <si>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</si>
  <si>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</si>
  <si>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</si>
  <si>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</si>
  <si>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</si>
  <si>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</si>
  <si>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</si>
  <si>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</si>
  <si>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</si>
  <si>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</si>
  <si>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</si>
  <si>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</si>
  <si>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</si>
  <si>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</si>
  <si>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</si>
  <si>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</si>
  <si>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</si>
  <si>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</si>
  <si>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</si>
  <si>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</si>
  <si>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</si>
  <si>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</si>
  <si>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</si>
  <si>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</si>
  <si>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</si>
  <si>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</si>
  <si>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</si>
  <si>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</si>
  <si>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</si>
  <si>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</si>
  <si>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</si>
  <si>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</si>
  <si>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</si>
  <si>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</si>
  <si>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</si>
  <si>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</si>
  <si>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</si>
  <si>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</si>
  <si>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</si>
  <si>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</si>
  <si>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</si>
  <si>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</si>
  <si>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</si>
  <si>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</si>
  <si>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</si>
  <si>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</si>
  <si>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</si>
  <si>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</si>
  <si>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</si>
  <si>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</si>
  <si>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</si>
  <si>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</si>
  <si>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</si>
  <si>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</si>
  <si>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</si>
  <si>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</si>
  <si>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</si>
  <si>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</si>
  <si>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</si>
  <si>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</si>
  <si>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</si>
  <si>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</si>
  <si>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</si>
  <si>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</si>
  <si>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</si>
  <si>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</si>
  <si>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</si>
  <si>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</si>
  <si>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</si>
  <si>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</si>
  <si>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</si>
  <si>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</si>
  <si>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</si>
  <si>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</si>
  <si>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</si>
  <si>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</si>
  <si>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</si>
  <si>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</si>
  <si>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</si>
  <si>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</si>
  <si>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</si>
  <si>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</si>
  <si>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</si>
  <si>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</si>
  <si>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</si>
  <si>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</si>
  <si>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</si>
  <si>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</si>
  <si>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</si>
  <si>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</si>
  <si>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</si>
  <si>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</si>
  <si>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</si>
  <si>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</si>
  <si>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</si>
  <si>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</si>
  <si>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</si>
  <si>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</si>
  <si>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</si>
  <si>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</si>
  <si>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</si>
  <si>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</si>
  <si>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</si>
  <si>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</si>
  <si>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</si>
  <si>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</si>
  <si>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</si>
  <si>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</si>
  <si>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</si>
  <si>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</si>
  <si>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</si>
  <si>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</si>
  <si>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</si>
  <si>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</si>
  <si>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</si>
  <si>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</si>
  <si>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</si>
  <si>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</si>
  <si>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</si>
  <si>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</si>
  <si>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</si>
  <si>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</si>
  <si>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</si>
  <si>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</si>
  <si>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</si>
  <si>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</si>
  <si>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</si>
  <si>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</si>
  <si>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</si>
  <si>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</si>
  <si>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</si>
  <si>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</si>
  <si>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</si>
  <si>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</si>
  <si>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</si>
  <si>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</si>
  <si>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</si>
  <si>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</si>
  <si>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</si>
  <si>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</si>
  <si>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</si>
  <si>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</si>
  <si>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</si>
  <si>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</si>
  <si>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</si>
  <si>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</si>
  <si>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</si>
  <si>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</si>
  <si>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</si>
  <si>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</si>
  <si>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</si>
  <si>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</si>
  <si>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</si>
  <si>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</si>
  <si>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</si>
  <si>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</si>
  <si>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</si>
  <si>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</si>
  <si>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</si>
  <si>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</si>
  <si>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</si>
  <si>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</si>
  <si>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</si>
  <si>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</si>
  <si>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</si>
  <si>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</si>
  <si>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</si>
  <si>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</si>
  <si>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</si>
  <si>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</si>
  <si>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</si>
  <si>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</si>
  <si>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</si>
  <si>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</si>
  <si>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</si>
  <si>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</si>
  <si>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</si>
  <si>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</si>
  <si>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</si>
  <si>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</si>
  <si>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</si>
  <si>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</si>
  <si>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</si>
  <si>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</si>
  <si>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</si>
  <si>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</si>
  <si>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</si>
  <si>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</si>
  <si>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</si>
  <si>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</si>
  <si>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</si>
  <si>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</si>
  <si>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</si>
  <si>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</si>
  <si>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</si>
  <si>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</si>
  <si>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</si>
  <si>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</si>
  <si>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</si>
  <si>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</si>
  <si>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</si>
  <si>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</si>
  <si>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</si>
  <si>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</si>
  <si>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</si>
  <si>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</si>
  <si>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</si>
  <si>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</si>
  <si>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</si>
  <si>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</si>
  <si>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</si>
  <si>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</si>
  <si>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</si>
  <si>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</si>
  <si>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</si>
  <si>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</si>
  <si>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</si>
  <si>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</si>
  <si>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</si>
  <si>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</si>
  <si>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</si>
  <si>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</si>
  <si>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</si>
  <si>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</si>
  <si>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</si>
  <si>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</si>
  <si>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</si>
  <si>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</si>
  <si>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</si>
  <si>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</si>
  <si>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</si>
  <si>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</si>
  <si>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</si>
  <si>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</si>
  <si>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</si>
  <si>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</si>
  <si>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</si>
  <si>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</si>
  <si>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</si>
  <si>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</si>
  <si>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</si>
  <si>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</si>
  <si>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</si>
  <si>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</si>
  <si>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</si>
  <si>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</si>
  <si>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</si>
  <si>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</si>
  <si>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</si>
  <si>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</si>
  <si>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</si>
  <si>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</si>
  <si>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</si>
  <si>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</si>
  <si>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</si>
  <si>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</si>
  <si>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</si>
  <si>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</si>
  <si>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</si>
  <si>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</si>
  <si>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</si>
  <si>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</si>
  <si>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</si>
  <si>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</si>
  <si>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</si>
  <si>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</si>
  <si>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</si>
  <si>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</si>
  <si>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</si>
  <si>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</si>
  <si>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</si>
  <si>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</si>
  <si>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</si>
  <si>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</si>
  <si>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</si>
  <si>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</si>
  <si>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</si>
  <si>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</si>
  <si>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</si>
  <si>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</si>
  <si>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</si>
  <si>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</si>
  <si>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</si>
  <si>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</si>
  <si>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</si>
  <si>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</si>
  <si>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</si>
  <si>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</si>
  <si>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</si>
  <si>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</si>
  <si>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</si>
  <si>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</si>
  <si>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</si>
  <si>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</si>
  <si>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</si>
  <si>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</si>
  <si>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</si>
  <si>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</si>
  <si>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</si>
  <si>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</si>
  <si>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</si>
  <si>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</si>
  <si>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</si>
  <si>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</si>
  <si>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</si>
  <si>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</si>
  <si>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</si>
  <si>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</si>
  <si>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</si>
  <si>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</si>
  <si>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</si>
  <si>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</si>
  <si>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</si>
  <si>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</si>
  <si>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</si>
  <si>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</si>
  <si>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</si>
  <si>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</si>
  <si>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</si>
  <si>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</si>
  <si>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</si>
  <si>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</si>
  <si>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</si>
  <si>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</si>
  <si>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</si>
  <si>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</si>
  <si>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</si>
  <si>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</si>
  <si>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</si>
  <si>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</si>
  <si>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</si>
  <si>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</si>
  <si>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</si>
  <si>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</si>
  <si>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</si>
  <si>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</si>
  <si>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</si>
  <si>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</si>
  <si>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</si>
  <si>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</si>
  <si>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</si>
  <si>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</si>
  <si>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</si>
  <si>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</si>
  <si>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</si>
  <si>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</si>
  <si>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</si>
  <si>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</si>
  <si>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</si>
  <si>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</si>
  <si>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</si>
  <si>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</si>
  <si>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</si>
  <si>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</si>
  <si>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</si>
  <si>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</si>
  <si>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</si>
  <si>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</si>
  <si>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</si>
  <si>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</si>
  <si>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</si>
  <si>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</si>
  <si>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</si>
  <si>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</si>
  <si>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</si>
  <si>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</si>
  <si>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</si>
  <si>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</si>
  <si>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</si>
  <si>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</si>
  <si>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</si>
  <si>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</si>
  <si>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</si>
  <si>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</si>
  <si>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</si>
  <si>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</si>
  <si>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</si>
  <si>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</si>
  <si>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</si>
  <si>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</si>
  <si>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</si>
  <si>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</si>
  <si>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</si>
  <si>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</si>
  <si>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</si>
  <si>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</si>
  <si>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</si>
  <si>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</si>
  <si>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</si>
  <si>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</si>
  <si>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</si>
  <si>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</si>
  <si>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</si>
  <si>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</si>
  <si>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</si>
  <si>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</si>
  <si>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</si>
  <si>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</si>
  <si>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</si>
  <si>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</si>
  <si>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</si>
  <si>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</si>
  <si>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</si>
  <si>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</si>
  <si>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</si>
  <si>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</si>
  <si>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</si>
  <si>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</si>
  <si>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</si>
  <si>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</si>
  <si>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</si>
  <si>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</si>
  <si>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</si>
  <si>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</si>
  <si>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</si>
  <si>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</si>
  <si>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</si>
  <si>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</si>
  <si>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</si>
  <si>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</si>
  <si>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</si>
  <si>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</si>
  <si>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</si>
  <si>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</si>
  <si>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</si>
  <si>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</si>
  <si>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</si>
  <si>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</si>
  <si>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</si>
  <si>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</si>
  <si>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</si>
  <si>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</si>
  <si>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</si>
  <si>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</si>
  <si>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</si>
  <si>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</si>
  <si>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</si>
  <si>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</si>
  <si>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</si>
  <si>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</si>
  <si>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</si>
  <si>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</si>
  <si>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</si>
  <si>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</si>
  <si>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</si>
  <si>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</si>
  <si>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</si>
  <si>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</si>
  <si>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</si>
  <si>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</si>
  <si>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</si>
  <si>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</si>
  <si>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</si>
  <si>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</si>
  <si>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</si>
  <si>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</si>
  <si>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</si>
  <si>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</si>
  <si>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</si>
  <si>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</si>
  <si>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</si>
  <si>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</si>
  <si>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</si>
  <si>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</si>
  <si>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</si>
  <si>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</si>
  <si>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</si>
  <si>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</si>
  <si>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</si>
  <si>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</si>
  <si>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</si>
  <si>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</si>
  <si>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</si>
  <si>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</si>
  <si>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</si>
  <si>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</si>
  <si>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</si>
  <si>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</si>
  <si>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</si>
  <si>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</si>
  <si>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</si>
  <si>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</si>
  <si>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</si>
  <si>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</si>
  <si>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</si>
  <si>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</si>
  <si>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</si>
  <si>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</si>
  <si>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</si>
  <si>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</si>
  <si>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</si>
  <si>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</si>
  <si>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</si>
  <si>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</si>
  <si>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</si>
  <si>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</si>
  <si>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</si>
  <si>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</si>
  <si>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</si>
  <si>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</si>
  <si>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</si>
  <si>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</si>
  <si>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</si>
  <si>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</si>
  <si>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</si>
  <si>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</si>
  <si>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</si>
  <si>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</si>
  <si>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</si>
  <si>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</si>
  <si>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</si>
  <si>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</si>
  <si>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</si>
  <si>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</si>
  <si>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</si>
  <si>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</si>
  <si>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</si>
  <si>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</si>
  <si>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</si>
  <si>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</si>
  <si>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</si>
  <si>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</si>
  <si>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</si>
  <si>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</si>
  <si>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</si>
  <si>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</si>
  <si>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</si>
  <si>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</si>
  <si>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</si>
  <si>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</si>
  <si>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</si>
  <si>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</si>
  <si>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</si>
  <si>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</si>
  <si>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</si>
  <si>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</si>
  <si>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</si>
  <si>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</si>
  <si>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</si>
  <si>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</si>
  <si>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</si>
  <si>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</si>
  <si>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</si>
  <si>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</si>
  <si>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</si>
  <si>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</si>
  <si>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</si>
  <si>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</si>
  <si>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</si>
  <si>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</si>
  <si>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</si>
  <si>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</si>
  <si>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</si>
  <si>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</si>
  <si>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</si>
  <si>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</si>
  <si>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</si>
  <si>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</si>
  <si>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</si>
  <si>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</si>
  <si>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</si>
  <si>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</si>
  <si>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</si>
  <si>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</si>
  <si>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</si>
  <si>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</si>
  <si>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</si>
  <si>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</si>
  <si>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</si>
  <si>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</si>
  <si>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</si>
  <si>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</si>
  <si>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</si>
  <si>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</si>
  <si>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</si>
  <si>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</si>
  <si>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</si>
  <si>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</si>
  <si>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</si>
  <si>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</si>
  <si>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</si>
  <si>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</si>
  <si>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</si>
  <si>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</si>
  <si>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</si>
  <si>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</si>
  <si>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</si>
  <si>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</si>
  <si>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</si>
  <si>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</si>
  <si>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</si>
  <si>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</si>
  <si>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</si>
  <si>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</si>
  <si>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</si>
  <si>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</si>
  <si>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</si>
  <si>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</si>
  <si>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</si>
  <si>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</si>
  <si>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</si>
  <si>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</si>
  <si>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</si>
  <si>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</si>
  <si>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</si>
  <si>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</si>
  <si>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</si>
  <si>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</si>
  <si>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</si>
  <si>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</si>
  <si>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</si>
  <si>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</si>
  <si>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</si>
  <si>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</si>
  <si>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</si>
  <si>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</si>
  <si>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</si>
  <si>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</si>
  <si>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</si>
  <si>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</si>
  <si>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</si>
  <si>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</si>
  <si>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</si>
  <si>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</si>
  <si>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</si>
  <si>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</si>
  <si>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</si>
  <si>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</si>
  <si>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</si>
  <si>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</si>
  <si>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</si>
  <si>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</si>
  <si>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</si>
  <si>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</si>
  <si>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</si>
  <si>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</si>
  <si>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</si>
  <si>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</si>
  <si>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</si>
  <si>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</si>
  <si>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</si>
  <si>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</si>
  <si>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</si>
  <si>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</si>
  <si>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</si>
  <si>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</si>
  <si>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</si>
  <si>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</si>
  <si>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</si>
  <si>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</si>
  <si>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</si>
  <si>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</si>
  <si>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</si>
  <si>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</si>
  <si>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</si>
  <si>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</si>
  <si>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</si>
  <si>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</si>
  <si>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</si>
  <si>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</si>
  <si>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</si>
  <si>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</si>
  <si>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</si>
  <si>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</si>
  <si>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</si>
  <si>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</si>
  <si>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</si>
  <si>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</si>
  <si>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</si>
  <si>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</si>
  <si>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</si>
  <si>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</si>
  <si>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</si>
  <si>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</si>
  <si>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</si>
  <si>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</si>
  <si>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</si>
  <si>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</si>
  <si>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</si>
  <si>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</si>
  <si>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</si>
  <si>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</si>
  <si>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</si>
  <si>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</si>
  <si>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</si>
  <si>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</si>
  <si>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</si>
  <si>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</si>
  <si>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</si>
  <si>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</si>
  <si>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</si>
  <si>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</si>
  <si>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</si>
  <si>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</si>
  <si>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</si>
  <si>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</si>
  <si>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</si>
  <si>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</si>
  <si>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</si>
  <si>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</si>
  <si>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</si>
  <si>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</si>
  <si>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</si>
  <si>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</si>
  <si>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</si>
  <si>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</si>
  <si>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</si>
  <si>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</si>
  <si>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</si>
  <si>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</si>
  <si>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</si>
  <si>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</si>
  <si>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</si>
  <si>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</si>
  <si>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</si>
  <si>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</si>
  <si>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</si>
  <si>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</si>
  <si>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</si>
  <si>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</si>
  <si>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</si>
  <si>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</si>
  <si>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</si>
  <si>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</si>
  <si>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</si>
  <si>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</si>
  <si>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</si>
  <si>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</si>
  <si>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</si>
  <si>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</si>
  <si>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</si>
  <si>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</si>
  <si>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</si>
  <si>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</si>
  <si>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</si>
  <si>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</si>
  <si>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</si>
  <si>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</si>
  <si>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</si>
  <si>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</si>
  <si>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</si>
  <si>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</si>
  <si>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</si>
  <si>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</si>
  <si>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</si>
  <si>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</si>
  <si>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</si>
  <si>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</si>
  <si>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</si>
  <si>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</si>
  <si>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</si>
  <si>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</si>
  <si>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</si>
  <si>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</si>
  <si>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</si>
  <si>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</si>
  <si>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</si>
  <si>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</si>
  <si>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</si>
  <si>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</si>
  <si>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</si>
  <si>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</si>
  <si>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</si>
  <si>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</si>
  <si>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</si>
  <si>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</si>
  <si>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</si>
  <si>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</si>
  <si>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</si>
  <si>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</si>
  <si>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</si>
  <si>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</si>
  <si>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</si>
  <si>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</si>
  <si>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</si>
  <si>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</si>
  <si>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</si>
  <si>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</si>
  <si>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</si>
  <si>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</si>
  <si>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</si>
  <si>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</si>
  <si>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</si>
  <si>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</si>
  <si>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</si>
  <si>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</si>
  <si>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</si>
  <si>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</si>
  <si>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</si>
  <si>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</si>
  <si>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</si>
  <si>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</si>
  <si>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</si>
  <si>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</si>
  <si>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</si>
  <si>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</si>
  <si>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</si>
  <si>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</si>
  <si>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</si>
  <si>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</si>
  <si>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</si>
  <si>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</si>
  <si>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</si>
  <si>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</si>
  <si>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</si>
  <si>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</si>
  <si>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</si>
  <si>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</si>
  <si>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</si>
  <si>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</si>
  <si>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</si>
  <si>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</si>
  <si>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</si>
  <si>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</si>
  <si>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</si>
  <si>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</si>
  <si>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</si>
  <si>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</si>
  <si>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</si>
  <si>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</si>
  <si>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</si>
  <si>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</si>
  <si>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</si>
  <si>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</si>
  <si>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</si>
  <si>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</si>
  <si>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</si>
  <si>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</si>
  <si>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</si>
  <si>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</si>
  <si>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</si>
  <si>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</si>
  <si>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</si>
  <si>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</si>
  <si>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</si>
  <si>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</si>
  <si>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</si>
  <si>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</si>
  <si>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</si>
  <si>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</si>
  <si>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</si>
  <si>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</si>
  <si>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</si>
  <si>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</si>
  <si>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</si>
  <si>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</si>
  <si>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</si>
  <si>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</si>
  <si>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</si>
  <si>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</si>
  <si>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</si>
  <si>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</si>
  <si>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</si>
  <si>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</si>
  <si>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</si>
  <si>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</si>
  <si>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</si>
  <si>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</si>
  <si>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</si>
  <si>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</si>
  <si>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</si>
  <si>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</si>
  <si>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</si>
  <si>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</si>
  <si>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</si>
  <si>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</si>
  <si>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</si>
  <si>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</si>
  <si>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</si>
  <si>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</si>
  <si>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</si>
  <si>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</si>
  <si>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</si>
  <si>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</si>
  <si>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</si>
  <si>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</si>
  <si>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</si>
  <si>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</si>
  <si>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</si>
  <si>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</si>
  <si>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</si>
  <si>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</si>
  <si>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</si>
  <si>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</si>
  <si>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</si>
  <si>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</si>
  <si>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</si>
  <si>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</si>
  <si>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</si>
  <si>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</si>
  <si>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</si>
  <si>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</si>
  <si>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</si>
  <si>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</si>
  <si>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</si>
  <si>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</si>
  <si>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</si>
  <si>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</si>
  <si>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</si>
  <si>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</si>
  <si>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</si>
  <si>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</si>
  <si>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</si>
  <si>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</si>
  <si>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</si>
  <si>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</si>
  <si>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</si>
  <si>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</si>
  <si>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</si>
  <si>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</si>
  <si>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</si>
  <si>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</si>
  <si>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</si>
  <si>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</si>
  <si>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</si>
  <si>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</si>
  <si>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</si>
  <si>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</si>
  <si>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</si>
  <si>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</si>
  <si>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</si>
  <si>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</si>
  <si>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</si>
  <si>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</si>
  <si>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</si>
  <si>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</si>
  <si>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</si>
  <si>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</si>
  <si>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</si>
  <si>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</si>
  <si>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</si>
  <si>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</si>
  <si>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</si>
  <si>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</si>
  <si>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</si>
  <si>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</si>
  <si>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</si>
  <si>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</si>
  <si>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</si>
  <si>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</si>
  <si>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</si>
  <si>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</si>
  <si>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</si>
  <si>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</si>
  <si>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</si>
  <si>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</si>
  <si>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</si>
  <si>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</si>
  <si>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</si>
  <si>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</si>
  <si>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</si>
  <si>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</si>
  <si>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</si>
  <si>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</si>
  <si>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</si>
  <si>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</si>
  <si>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</si>
  <si>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</si>
  <si>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</si>
  <si>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</si>
  <si>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</si>
  <si>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</si>
  <si>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</si>
  <si>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</si>
  <si>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</si>
  <si>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</si>
  <si>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</si>
  <si>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</si>
  <si>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</si>
  <si>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</si>
  <si>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</si>
  <si>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</si>
  <si>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</si>
  <si>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</si>
  <si>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</si>
  <si>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</si>
  <si>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</si>
  <si>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</si>
  <si>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</si>
  <si>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</si>
  <si>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</si>
  <si>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</si>
  <si>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</si>
  <si>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</si>
  <si>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</si>
  <si>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</si>
  <si>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</si>
  <si>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</si>
  <si>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</si>
  <si>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</si>
  <si>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</si>
  <si>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</si>
  <si>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</si>
  <si>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</si>
  <si>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</si>
  <si>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</si>
  <si>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</si>
  <si>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</si>
  <si>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</si>
  <si>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</si>
  <si>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</si>
  <si>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</si>
  <si>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</si>
  <si>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</si>
  <si>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</si>
  <si>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</si>
  <si>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</si>
  <si>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</si>
  <si>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</si>
  <si>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</si>
  <si>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</si>
  <si>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</si>
  <si>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</si>
  <si>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</si>
  <si>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</si>
  <si>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</si>
  <si>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</si>
  <si>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</si>
  <si>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</si>
  <si>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</si>
  <si>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</si>
  <si>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</si>
  <si>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</si>
  <si>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</si>
  <si>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</si>
  <si>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</si>
  <si>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</si>
  <si>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</si>
  <si>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</si>
  <si>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</si>
  <si>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</si>
  <si>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</si>
  <si>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</si>
  <si>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</si>
  <si>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</si>
  <si>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</si>
  <si>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</si>
  <si>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</si>
  <si>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</si>
  <si>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</si>
  <si>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</si>
  <si>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</si>
  <si>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</si>
  <si>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</si>
  <si>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</si>
  <si>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</si>
  <si>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</si>
  <si>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</si>
  <si>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</si>
  <si>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</si>
  <si>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</si>
  <si>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</si>
  <si>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</si>
  <si>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</si>
  <si>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</si>
  <si>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</si>
  <si>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</si>
  <si>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</si>
  <si>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</si>
  <si>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</si>
  <si>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</si>
  <si>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</si>
  <si>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</si>
  <si>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</si>
  <si>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</si>
  <si>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</si>
  <si>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</si>
  <si>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</si>
  <si>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</si>
  <si>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</si>
  <si>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</si>
  <si>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</si>
  <si>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</si>
  <si>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</si>
  <si>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</si>
  <si>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</si>
  <si>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</si>
  <si>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</si>
  <si>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</si>
  <si>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</si>
  <si>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</si>
  <si>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</si>
  <si>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</si>
  <si>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</si>
  <si>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</si>
  <si>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</si>
  <si>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</si>
  <si>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</si>
  <si>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</si>
  <si>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</si>
  <si>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</si>
  <si>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</si>
  <si>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</si>
  <si>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</si>
  <si>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</si>
  <si>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</si>
  <si>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</si>
  <si>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</si>
  <si>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</si>
  <si>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</si>
  <si>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</si>
  <si>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</si>
  <si>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</si>
  <si>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</si>
  <si>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</si>
  <si>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</si>
  <si>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</si>
  <si>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</si>
  <si>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</si>
  <si>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</si>
  <si>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</si>
  <si>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</si>
  <si>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</si>
  <si>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</si>
  <si>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</si>
  <si>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</si>
  <si>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</si>
  <si>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</si>
  <si>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</si>
  <si>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</si>
  <si>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</si>
  <si>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</si>
  <si>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</si>
  <si>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</si>
  <si>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</si>
  <si>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</si>
  <si>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</si>
  <si>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</si>
  <si>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</si>
  <si>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</si>
  <si>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</si>
  <si>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</si>
  <si>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</si>
  <si>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</si>
  <si>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</si>
  <si>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</si>
  <si>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</si>
  <si>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</si>
  <si>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</si>
  <si>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</si>
  <si>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</si>
  <si>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</si>
  <si>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</si>
  <si>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</si>
  <si>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</si>
  <si>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</si>
  <si>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</si>
  <si>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</si>
  <si>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</si>
  <si>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</si>
  <si>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</si>
  <si>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</si>
  <si>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</si>
  <si>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</si>
  <si>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</si>
  <si>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</si>
  <si>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</si>
  <si>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</si>
  <si>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</si>
  <si>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</si>
  <si>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</si>
  <si>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</si>
  <si>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</si>
  <si>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</si>
  <si>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</si>
  <si>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</si>
  <si>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</si>
  <si>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</si>
  <si>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</si>
  <si>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</si>
  <si>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</si>
  <si>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</si>
  <si>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</si>
  <si>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</si>
  <si>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</si>
  <si>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</si>
  <si>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</si>
  <si>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</si>
  <si>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</si>
  <si>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</si>
  <si>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</si>
  <si>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</si>
  <si>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</si>
  <si>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</si>
  <si>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</si>
  <si>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</si>
  <si>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</si>
  <si>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</si>
  <si>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</si>
  <si>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</si>
  <si>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</si>
  <si>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</si>
  <si>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</si>
  <si>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</si>
  <si>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</si>
  <si>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</si>
  <si>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</si>
  <si>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</si>
  <si>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</si>
  <si>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</si>
  <si>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</si>
  <si>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</si>
  <si>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</si>
  <si>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</si>
  <si>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</si>
  <si>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</si>
  <si>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</si>
  <si>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</si>
  <si>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</si>
  <si>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</si>
  <si>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</si>
  <si>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</si>
  <si>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</si>
  <si>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</si>
  <si>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</si>
  <si>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</si>
  <si>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</si>
  <si>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</si>
  <si>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</si>
  <si>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</si>
  <si>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</si>
  <si>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</si>
  <si>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</si>
  <si>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</si>
  <si>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</si>
  <si>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</si>
  <si>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</si>
  <si>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</si>
  <si>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</si>
  <si>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</si>
  <si>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</si>
  <si>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</si>
  <si>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</si>
  <si>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</si>
  <si>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</si>
  <si>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</si>
  <si>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</si>
  <si>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</si>
  <si>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</si>
  <si>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</si>
  <si>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</si>
  <si>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</si>
  <si>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</si>
  <si>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</si>
  <si>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</si>
  <si>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</si>
  <si>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</si>
  <si>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</si>
  <si>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</si>
  <si>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</si>
  <si>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</si>
  <si>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</si>
  <si>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</si>
  <si>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</si>
  <si>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</si>
  <si>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</si>
  <si>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</si>
  <si>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</si>
  <si>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</si>
  <si>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</si>
  <si>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</si>
  <si>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</si>
  <si>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</si>
  <si>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</si>
  <si>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</si>
  <si>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</si>
  <si>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</si>
  <si>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</si>
  <si>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</si>
  <si>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</si>
  <si>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</si>
  <si>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</si>
  <si>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</si>
  <si>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</si>
  <si>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</si>
  <si>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</si>
  <si>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</si>
  <si>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</si>
  <si>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</si>
  <si>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</si>
  <si>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</si>
  <si>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</si>
  <si>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</si>
  <si>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</si>
  <si>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</si>
  <si>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</si>
  <si>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</si>
  <si>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</si>
  <si>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</si>
  <si>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</si>
  <si>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</si>
  <si>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</si>
  <si>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</si>
  <si>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</si>
  <si>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</si>
  <si>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</si>
  <si>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</si>
  <si>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</si>
  <si>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</si>
  <si>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</si>
  <si>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</si>
  <si>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</si>
  <si>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</si>
  <si>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</si>
  <si>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</si>
  <si>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</si>
  <si>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</si>
  <si>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</si>
  <si>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</si>
  <si>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</si>
  <si>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</si>
  <si>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</si>
  <si>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</si>
  <si>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</si>
  <si>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</si>
  <si>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</si>
  <si>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</si>
  <si>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</si>
  <si>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</si>
  <si>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</si>
  <si>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</si>
  <si>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</si>
  <si>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</si>
  <si>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</si>
  <si>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</si>
  <si>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</si>
  <si>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</si>
  <si>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</si>
  <si>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</si>
  <si>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</si>
  <si>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</si>
  <si>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</si>
  <si>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</si>
  <si>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</si>
  <si>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</si>
  <si>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</si>
  <si>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</si>
  <si>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</si>
  <si>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</si>
  <si>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</si>
  <si>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</si>
  <si>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</si>
  <si>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</si>
  <si>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</si>
  <si>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</si>
  <si>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</si>
  <si>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</si>
  <si>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</si>
  <si>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</si>
  <si>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</si>
  <si>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</si>
  <si>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</si>
  <si>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</si>
  <si>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</si>
  <si>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</si>
  <si>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</si>
  <si>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</si>
  <si>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</si>
  <si>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</si>
  <si>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</si>
  <si>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</si>
  <si>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</si>
  <si>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</si>
  <si>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</si>
  <si>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</si>
  <si>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</si>
  <si>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</si>
  <si>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</si>
  <si>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</si>
  <si>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</si>
  <si>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</si>
  <si>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</si>
  <si>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</si>
  <si>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</si>
  <si>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</si>
  <si>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</si>
  <si>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</si>
  <si>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</si>
  <si>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</si>
  <si>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</si>
  <si>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</si>
  <si>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</si>
  <si>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</si>
  <si>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</si>
  <si>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</si>
  <si>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</si>
  <si>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</si>
  <si>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</si>
  <si>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</si>
  <si>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</si>
  <si>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</si>
  <si>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</si>
  <si>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</si>
  <si>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</si>
  <si>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</si>
  <si>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</si>
  <si>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</si>
  <si>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</si>
  <si>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</si>
  <si>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</si>
  <si>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</si>
  <si>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</si>
  <si>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</si>
  <si>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</si>
  <si>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</si>
  <si>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</si>
  <si>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</si>
  <si>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</si>
  <si>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</si>
  <si>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</si>
  <si>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</si>
  <si>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</si>
  <si>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</si>
  <si>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</si>
  <si>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</si>
  <si>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</si>
  <si>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</si>
  <si>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</si>
  <si>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</si>
  <si>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</si>
  <si>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</si>
  <si>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</si>
  <si>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</si>
  <si>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</si>
  <si>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</si>
  <si>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</si>
  <si>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</si>
  <si>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</si>
  <si>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</si>
  <si>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</si>
  <si>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</si>
  <si>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</si>
  <si>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</si>
  <si>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</si>
  <si>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</si>
  <si>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</si>
  <si>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</si>
  <si>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</si>
  <si>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</si>
  <si>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</si>
  <si>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</si>
  <si>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</si>
  <si>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</si>
  <si>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</si>
  <si>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</si>
  <si>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</si>
  <si>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</si>
  <si>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</si>
  <si>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</si>
  <si>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</si>
  <si>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</si>
  <si>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</si>
  <si>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</si>
  <si>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</si>
  <si>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</si>
  <si>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</si>
  <si>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</si>
  <si>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</si>
  <si>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</si>
  <si>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</si>
  <si>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</si>
  <si>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</si>
  <si>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</si>
  <si>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</si>
  <si>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</si>
  <si>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</si>
  <si>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</si>
  <si>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</si>
  <si>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</si>
  <si>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</si>
  <si>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</si>
  <si>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</si>
  <si>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</si>
  <si>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</si>
  <si>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</si>
  <si>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</si>
  <si>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</si>
  <si>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</si>
  <si>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</si>
  <si>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</si>
  <si>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</si>
  <si>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</si>
  <si>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</si>
  <si>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</si>
  <si>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</si>
  <si>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</si>
  <si>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</si>
  <si>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</si>
  <si>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</si>
  <si>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</si>
  <si>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</si>
  <si>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</si>
  <si>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</si>
  <si>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</si>
  <si>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</si>
  <si>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</si>
  <si>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</si>
  <si>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</si>
  <si>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</si>
  <si>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</si>
  <si>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</si>
  <si>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</si>
  <si>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</si>
  <si>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</si>
  <si>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</si>
  <si>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</si>
  <si>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</si>
  <si>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</si>
  <si>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</si>
  <si>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</si>
  <si>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</si>
  <si>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</si>
  <si>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</si>
  <si>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</si>
  <si>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</si>
  <si>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</si>
  <si>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</si>
  <si>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</si>
  <si>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</si>
  <si>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</si>
  <si>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</si>
  <si>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</si>
  <si>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</si>
  <si>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</si>
  <si>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</si>
  <si>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</si>
  <si>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</si>
  <si>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</si>
  <si>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</si>
  <si>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</si>
  <si>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</si>
  <si>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</si>
  <si>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</si>
  <si>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</si>
  <si>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</si>
  <si>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</si>
  <si>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</si>
  <si>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</si>
  <si>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</si>
  <si>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</si>
  <si>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</si>
  <si>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</si>
  <si>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</si>
  <si>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</si>
  <si>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</si>
  <si>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</si>
  <si>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</si>
  <si>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</si>
  <si>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</si>
  <si>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</si>
  <si>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</si>
  <si>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</si>
  <si>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</si>
  <si>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</si>
  <si>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</si>
  <si>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</si>
  <si>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</si>
  <si>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</si>
  <si>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</si>
  <si>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</si>
  <si>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</si>
  <si>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</si>
  <si>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</si>
  <si>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</si>
  <si>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</si>
  <si>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</si>
  <si>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</si>
  <si>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</si>
  <si>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</si>
  <si>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</si>
  <si>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</si>
  <si>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</si>
  <si>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</si>
  <si>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</si>
  <si>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</si>
  <si>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</si>
  <si>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</si>
  <si>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</si>
  <si>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</si>
  <si>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</si>
  <si>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</si>
  <si>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</si>
  <si>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</si>
  <si>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</si>
  <si>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</si>
  <si>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</si>
  <si>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</si>
  <si>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</si>
  <si>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</si>
  <si>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</si>
  <si>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</si>
  <si>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</si>
  <si>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</si>
  <si>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</si>
  <si>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</si>
  <si>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</si>
  <si>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</si>
  <si>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</si>
  <si>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</si>
  <si>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</si>
  <si>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</si>
  <si>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</si>
  <si>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</si>
  <si>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</si>
  <si>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</si>
  <si>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</si>
  <si>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</si>
  <si>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</si>
  <si>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</si>
  <si>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</si>
  <si>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</si>
  <si>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</si>
  <si>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</si>
  <si>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</si>
  <si>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</si>
  <si>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</si>
  <si>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</si>
  <si>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</si>
  <si>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</si>
  <si>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</si>
  <si>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</si>
  <si>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</si>
  <si>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</si>
  <si>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</si>
  <si>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</si>
  <si>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</si>
  <si>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</si>
  <si>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</si>
  <si>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</si>
  <si>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</si>
  <si>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</si>
  <si>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</si>
  <si>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</si>
  <si>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</si>
  <si>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</si>
  <si>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</si>
  <si>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</si>
  <si>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</si>
  <si>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</si>
  <si>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</si>
  <si>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</si>
  <si>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</si>
  <si>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</si>
  <si>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</si>
  <si>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</si>
  <si>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</si>
  <si>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</si>
  <si>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</si>
  <si>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</si>
  <si>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</si>
  <si>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</si>
  <si>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</si>
  <si>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</si>
  <si>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</si>
  <si>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</si>
  <si>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</si>
  <si>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</si>
  <si>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</si>
  <si>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</si>
  <si>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</si>
  <si>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</si>
  <si>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</si>
  <si>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</si>
  <si>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</si>
  <si>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</si>
  <si>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</si>
  <si>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</si>
  <si>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</si>
  <si>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</si>
  <si>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</si>
  <si>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</si>
  <si>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</si>
  <si>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</si>
  <si>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</si>
  <si>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</si>
  <si>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</si>
  <si>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</si>
  <si>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</si>
  <si>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</si>
  <si>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</si>
  <si>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</si>
  <si>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</si>
  <si>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</si>
  <si>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</si>
  <si>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</si>
  <si>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</si>
  <si>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</si>
  <si>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</si>
  <si>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</si>
  <si>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</si>
  <si>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</si>
  <si>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</si>
  <si>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</si>
  <si>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</si>
  <si>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</si>
  <si>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</si>
  <si>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</si>
  <si>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</si>
  <si>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</si>
  <si>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</si>
  <si>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</si>
  <si>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</si>
  <si>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</si>
  <si>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</si>
  <si>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</si>
  <si>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</si>
  <si>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</si>
  <si>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</si>
  <si>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</si>
  <si>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</si>
  <si>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</si>
  <si>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</si>
  <si>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</si>
  <si>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</si>
  <si>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</si>
  <si>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</si>
  <si>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</si>
  <si>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</si>
  <si>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</si>
  <si>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</si>
  <si>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</si>
  <si>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</si>
  <si>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</si>
  <si>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</si>
  <si>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</si>
  <si>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</si>
  <si>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</si>
  <si>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</si>
  <si>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</si>
  <si>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</si>
  <si>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</si>
  <si>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</si>
  <si>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</si>
  <si>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</si>
  <si>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</si>
  <si>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</si>
  <si>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</si>
  <si>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</si>
  <si>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</si>
  <si>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</si>
  <si>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</si>
  <si>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</si>
  <si>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</si>
  <si>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</si>
  <si>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</si>
  <si>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</si>
  <si>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</si>
  <si>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</si>
  <si>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</si>
  <si>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</si>
  <si>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</si>
  <si>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</si>
  <si>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</si>
  <si>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</si>
  <si>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</si>
  <si>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</si>
  <si>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</si>
  <si>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</si>
  <si>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</si>
  <si>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</si>
  <si>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</si>
  <si>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</si>
  <si>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</si>
  <si>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</si>
  <si>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</si>
  <si>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</si>
  <si>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</si>
  <si>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</si>
  <si>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</si>
  <si>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</si>
  <si>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</si>
  <si>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</si>
  <si>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</si>
  <si>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</si>
  <si>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</si>
  <si>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</si>
  <si>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</si>
  <si>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</si>
  <si>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</si>
  <si>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</si>
  <si>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</si>
  <si>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</si>
  <si>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</si>
  <si>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</si>
  <si>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</si>
  <si>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</si>
  <si>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</si>
  <si>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</si>
  <si>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</si>
  <si>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</si>
  <si>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</si>
  <si>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</si>
  <si>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</si>
  <si>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</si>
  <si>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</si>
  <si>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</si>
  <si>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</si>
  <si>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</si>
  <si>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</si>
  <si>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</si>
  <si>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</si>
  <si>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</si>
  <si>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</si>
  <si>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</si>
  <si>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</si>
  <si>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</si>
  <si>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</si>
  <si>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</si>
  <si>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</si>
  <si>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</si>
  <si>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</si>
  <si>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</si>
  <si>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</si>
  <si>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</si>
  <si>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</si>
  <si>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</si>
  <si>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</si>
  <si>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</si>
  <si>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</si>
  <si>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</si>
  <si>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</si>
  <si>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</si>
  <si>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</si>
  <si>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</si>
  <si>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</si>
  <si>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</si>
  <si>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</si>
  <si>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</si>
  <si>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</si>
  <si>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</si>
  <si>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</si>
  <si>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</si>
  <si>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</si>
  <si>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</si>
  <si>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</si>
  <si>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</si>
  <si>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</si>
  <si>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</si>
  <si>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</si>
  <si>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</si>
  <si>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</si>
  <si>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</si>
  <si>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</si>
  <si>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</si>
  <si>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</si>
  <si>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</si>
  <si>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</si>
  <si>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</si>
  <si>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</si>
  <si>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</si>
  <si>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</si>
  <si>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</si>
  <si>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</si>
  <si>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</si>
  <si>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</si>
  <si>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</si>
  <si>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</si>
  <si>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</si>
  <si>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</si>
  <si>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</si>
  <si>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</si>
  <si>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</si>
  <si>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</si>
  <si>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</si>
  <si>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</si>
  <si>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</si>
  <si>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</si>
  <si>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</si>
  <si>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</si>
  <si>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</si>
  <si>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</si>
  <si>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</si>
  <si>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</si>
  <si>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</si>
  <si>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</si>
  <si>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</si>
  <si>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</si>
  <si>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</si>
  <si>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</si>
  <si>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</si>
  <si>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</si>
  <si>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</si>
  <si>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</si>
  <si>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</si>
  <si>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</si>
  <si>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</si>
  <si>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</si>
  <si>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</si>
  <si>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</si>
  <si>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</si>
  <si>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</si>
  <si>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</si>
  <si>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</si>
  <si>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</si>
  <si>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</si>
  <si>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</si>
  <si>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</si>
  <si>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</si>
  <si>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</si>
  <si>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</si>
  <si>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</si>
  <si>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</si>
  <si>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</si>
  <si>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</si>
  <si>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</si>
  <si>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</si>
  <si>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</si>
  <si>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</si>
  <si>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</si>
  <si>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</si>
  <si>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</si>
  <si>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</si>
  <si>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</si>
  <si>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</si>
  <si>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</si>
  <si>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</si>
  <si>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</si>
  <si>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</si>
  <si>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</si>
  <si>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</si>
  <si>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</si>
  <si>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</si>
  <si>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</si>
  <si>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</si>
  <si>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</si>
  <si>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</si>
  <si>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</si>
  <si>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</si>
  <si>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</si>
  <si>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</si>
  <si>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</si>
  <si>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</si>
  <si>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</si>
  <si>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</si>
  <si>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</si>
  <si>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</si>
  <si>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</si>
  <si>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</si>
  <si>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</si>
  <si>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</si>
  <si>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</si>
  <si>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</si>
  <si>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</si>
  <si>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</si>
  <si>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</si>
  <si>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</si>
  <si>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</si>
  <si>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</si>
  <si>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</si>
  <si>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</si>
  <si>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</si>
  <si>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</si>
  <si>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</si>
  <si>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</si>
  <si>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</si>
  <si>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</si>
  <si>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</si>
  <si>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</si>
  <si>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</si>
  <si>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</si>
  <si>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</si>
  <si>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</si>
  <si>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</si>
  <si>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</si>
  <si>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</si>
  <si>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</si>
  <si>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</si>
  <si>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</si>
  <si>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</si>
  <si>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</si>
  <si>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</si>
  <si>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</si>
  <si>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</si>
  <si>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</si>
  <si>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</si>
  <si>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</si>
  <si>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</si>
  <si>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</si>
  <si>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</si>
  <si>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</si>
  <si>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</si>
  <si>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</si>
  <si>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</si>
  <si>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</si>
  <si>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</si>
  <si>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</si>
  <si>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</si>
  <si>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</si>
  <si>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</si>
  <si>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</si>
  <si>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</si>
  <si>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</si>
  <si>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</si>
  <si>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</si>
  <si>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</si>
  <si>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</si>
  <si>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</si>
  <si>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</si>
  <si>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</si>
  <si>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</si>
  <si>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</si>
  <si>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</si>
  <si>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</si>
  <si>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</si>
  <si>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</si>
  <si>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</si>
  <si>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</si>
  <si>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</si>
  <si>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</si>
  <si>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</si>
  <si>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</si>
  <si>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</si>
  <si>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</si>
  <si>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</si>
  <si>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</si>
  <si>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</si>
  <si>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</si>
  <si>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</si>
  <si>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</si>
  <si>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</si>
  <si>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</si>
  <si>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</si>
  <si>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</si>
  <si>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</si>
  <si>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</si>
  <si>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</si>
  <si>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</si>
  <si>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</si>
  <si>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</si>
  <si>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</si>
  <si>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</si>
  <si>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</si>
  <si>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</si>
  <si>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</si>
  <si>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</si>
  <si>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</si>
  <si>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</si>
  <si>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</si>
  <si>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</si>
  <si>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</si>
  <si>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</si>
  <si>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</si>
  <si>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</si>
  <si>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</si>
  <si>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</si>
  <si>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</si>
  <si>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</si>
  <si>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</si>
  <si>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</si>
  <si>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</si>
  <si>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</si>
  <si>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</si>
  <si>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</si>
  <si>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</si>
  <si>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</si>
  <si>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</si>
  <si>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</si>
  <si>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</si>
  <si>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</si>
  <si>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</si>
  <si>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</si>
  <si>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</si>
  <si>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</si>
  <si>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</si>
  <si>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</si>
  <si>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</si>
  <si>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</si>
  <si>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</si>
  <si>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</si>
  <si>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</si>
  <si>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</si>
  <si>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</si>
  <si>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</si>
  <si>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</si>
  <si>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</si>
  <si>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</si>
  <si>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</si>
  <si>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</si>
  <si>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</si>
  <si>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</si>
  <si>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</si>
  <si>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</si>
  <si>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</si>
  <si>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</si>
  <si>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</si>
  <si>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</si>
  <si>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</si>
  <si>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</si>
  <si>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</si>
  <si>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</si>
  <si>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</si>
  <si>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</si>
  <si>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</si>
  <si>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</si>
  <si>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</si>
  <si>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</si>
  <si>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</si>
  <si>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</si>
  <si>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</si>
  <si>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</si>
  <si>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</si>
  <si>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</si>
  <si>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</si>
  <si>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</si>
  <si>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</si>
  <si>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</si>
  <si>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</si>
  <si>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</si>
  <si>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</si>
  <si>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</si>
  <si>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</si>
  <si>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</si>
  <si>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</si>
  <si>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</si>
  <si>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</si>
  <si>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</si>
  <si>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</si>
  <si>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</si>
  <si>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</si>
  <si>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</si>
  <si>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</si>
  <si>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</si>
  <si>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</si>
  <si>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</si>
  <si>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</si>
  <si>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</si>
  <si>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</si>
  <si>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</si>
  <si>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</si>
  <si>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</si>
  <si>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</si>
  <si>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</si>
  <si>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</si>
  <si>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</si>
  <si>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</si>
  <si>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</si>
  <si>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</si>
  <si>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</si>
  <si>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</si>
  <si>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</si>
  <si>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</si>
  <si>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</si>
  <si>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</si>
  <si>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</si>
  <si>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</si>
  <si>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</si>
  <si>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</si>
  <si>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</si>
  <si>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</si>
  <si>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</si>
  <si>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</si>
  <si>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</si>
  <si>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</si>
  <si>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</si>
  <si>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</si>
  <si>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</si>
  <si>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</si>
  <si>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</si>
  <si>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</si>
  <si>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</si>
  <si>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</si>
  <si>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</si>
  <si>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</si>
  <si>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</si>
  <si>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</si>
  <si>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</si>
  <si>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</si>
  <si>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</si>
  <si>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</si>
  <si>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</si>
  <si>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</si>
  <si>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</si>
  <si>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</si>
  <si>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</si>
  <si>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</si>
  <si>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</si>
  <si>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</si>
  <si>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</si>
  <si>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</si>
  <si>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</si>
  <si>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</si>
  <si>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</si>
  <si>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</si>
  <si>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</si>
  <si>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</si>
  <si>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</si>
  <si>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</si>
  <si>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</si>
  <si>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</si>
  <si>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</si>
  <si>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</si>
  <si>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</si>
  <si>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</si>
  <si>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</si>
  <si>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</si>
  <si>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</si>
  <si>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</si>
  <si>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</si>
  <si>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</si>
  <si>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</si>
  <si>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</si>
  <si>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</si>
  <si>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</si>
  <si>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</si>
  <si>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</si>
  <si>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</si>
  <si>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</si>
  <si>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</si>
  <si>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</si>
  <si>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</si>
  <si>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</si>
  <si>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</si>
  <si>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</si>
  <si>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</si>
  <si>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</si>
  <si>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</si>
  <si>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</si>
  <si>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</si>
  <si>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</si>
  <si>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</si>
  <si>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</si>
  <si>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</si>
  <si>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</si>
  <si>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</si>
  <si>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</si>
  <si>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</si>
  <si>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</si>
  <si>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</si>
  <si>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</si>
  <si>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</si>
  <si>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</si>
  <si>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</si>
  <si>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</si>
  <si>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</si>
  <si>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</si>
  <si>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</si>
  <si>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</si>
  <si>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</si>
  <si>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</si>
  <si>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</si>
  <si>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</si>
  <si>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</si>
  <si>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</si>
  <si>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</si>
  <si>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</si>
  <si>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</si>
  <si>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</si>
  <si>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</si>
  <si>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</si>
  <si>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</si>
  <si>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</si>
  <si>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</si>
  <si>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</si>
  <si>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</si>
  <si>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</si>
  <si>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</si>
  <si>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</si>
  <si>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</si>
  <si>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</si>
  <si>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</si>
  <si>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</si>
  <si>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</si>
  <si>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</si>
  <si>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</si>
  <si>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</si>
  <si>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</si>
  <si>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</si>
  <si>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</si>
  <si>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</si>
  <si>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</si>
  <si>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</si>
  <si>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</si>
  <si>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</si>
  <si>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</si>
  <si>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</si>
  <si>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</si>
  <si>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</si>
  <si>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</si>
  <si>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</si>
  <si>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</si>
  <si>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</si>
  <si>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</si>
  <si>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</si>
  <si>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</si>
  <si>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</si>
  <si>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</si>
  <si>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</si>
  <si>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</si>
  <si>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</si>
  <si>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</si>
  <si>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</si>
  <si>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</si>
  <si>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</si>
  <si>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</si>
  <si>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</si>
  <si>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</si>
  <si>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</si>
  <si>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</si>
  <si>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</si>
  <si>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</si>
  <si>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</si>
  <si>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</si>
  <si>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</si>
  <si>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</si>
  <si>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</si>
  <si>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</si>
  <si>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</si>
  <si>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</si>
  <si>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</si>
  <si>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</si>
  <si>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</si>
  <si>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</si>
  <si>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</si>
  <si>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</si>
  <si>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</si>
  <si>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</si>
  <si>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</si>
  <si>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</si>
  <si>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</si>
  <si>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</si>
  <si>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</si>
  <si>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</si>
  <si>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</si>
  <si>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</si>
  <si>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</si>
  <si>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</si>
  <si>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</si>
  <si>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</si>
  <si>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</si>
  <si>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</si>
  <si>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</si>
  <si>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</si>
  <si>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</si>
  <si>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</si>
  <si>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</si>
  <si>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</si>
  <si>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</si>
  <si>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</si>
  <si>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</si>
  <si>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</si>
  <si>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</si>
  <si>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</si>
  <si>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</si>
  <si>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</si>
  <si>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</si>
  <si>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</si>
  <si>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</si>
  <si>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</si>
  <si>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</si>
  <si>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</si>
  <si>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</si>
  <si>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</si>
  <si>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</si>
  <si>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</si>
  <si>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</si>
  <si>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</si>
  <si>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</si>
  <si>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</si>
  <si>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</si>
  <si>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</si>
  <si>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</si>
  <si>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</si>
  <si>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</si>
  <si>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</si>
  <si>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</si>
  <si>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</si>
  <si>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</si>
  <si>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</si>
  <si>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</si>
  <si>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</si>
  <si>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</si>
  <si>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</si>
  <si>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</si>
  <si>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</si>
  <si>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</si>
  <si>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</si>
  <si>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</si>
  <si>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</si>
  <si>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</si>
  <si>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</si>
  <si>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</si>
  <si>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</si>
  <si>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</si>
  <si>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</si>
  <si>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</si>
  <si>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</si>
  <si>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</si>
  <si>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</si>
  <si>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</si>
  <si>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</si>
  <si>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</si>
  <si>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</si>
  <si>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</si>
  <si>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</si>
  <si>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</si>
  <si>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</si>
  <si>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</si>
  <si>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</si>
  <si>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</si>
  <si>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</si>
  <si>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</si>
  <si>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</si>
  <si>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</si>
  <si>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</si>
  <si>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</si>
  <si>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</si>
  <si>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</si>
  <si>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</si>
  <si>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</si>
  <si>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</si>
  <si>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</si>
  <si>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</si>
  <si>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</si>
  <si>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</si>
  <si>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</si>
  <si>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</si>
  <si>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</si>
  <si>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</si>
  <si>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</si>
  <si>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</si>
  <si>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</si>
  <si>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</si>
  <si>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</si>
  <si>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</si>
  <si>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</si>
  <si>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</si>
  <si>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</si>
  <si>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</si>
  <si>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</si>
  <si>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</si>
  <si>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</si>
  <si>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</si>
  <si>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</si>
  <si>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</si>
  <si>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</si>
  <si>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</si>
  <si>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</si>
  <si>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</si>
  <si>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</si>
  <si>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</si>
  <si>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</si>
  <si>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</si>
  <si>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</si>
  <si>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</si>
  <si>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</si>
  <si>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</si>
  <si>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</si>
  <si>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</si>
  <si>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</si>
  <si>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</si>
  <si>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</si>
  <si>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</si>
  <si>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</si>
  <si>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</si>
  <si>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</si>
  <si>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</si>
  <si>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</si>
  <si>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</si>
  <si>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</si>
  <si>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</si>
  <si>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</si>
  <si>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</si>
  <si>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</si>
  <si>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</si>
  <si>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</si>
  <si>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</si>
  <si>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</si>
  <si>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</si>
  <si>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</si>
  <si>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</si>
  <si>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</si>
  <si>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</si>
  <si>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</si>
  <si>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</si>
  <si>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</si>
  <si>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</si>
  <si>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</si>
  <si>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</si>
  <si>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</si>
  <si>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</si>
  <si>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</si>
  <si>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</si>
  <si>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</si>
  <si>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</si>
  <si>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</si>
  <si>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</si>
  <si>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</si>
  <si>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</si>
  <si>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</si>
  <si>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</si>
  <si>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</si>
  <si>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</si>
  <si>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</si>
  <si>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</si>
  <si>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</si>
  <si>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</si>
  <si>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</si>
  <si>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</si>
  <si>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</si>
  <si>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</si>
  <si>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</si>
  <si>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</si>
  <si>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</si>
  <si>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</si>
  <si>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</si>
  <si>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</si>
  <si>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</si>
  <si>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</si>
  <si>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</si>
  <si>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</si>
  <si>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</si>
  <si>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</si>
  <si>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</si>
  <si>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</si>
  <si>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</si>
  <si>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</si>
  <si>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</si>
  <si>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</si>
  <si>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</si>
  <si>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</si>
  <si>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</si>
  <si>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</si>
  <si>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</si>
  <si>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</si>
  <si>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</si>
  <si>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</si>
  <si>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</si>
  <si>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</si>
  <si>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</si>
  <si>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</si>
  <si>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</si>
  <si>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</si>
  <si>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</si>
  <si>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</si>
  <si>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</si>
  <si>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</si>
  <si>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</si>
  <si>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</si>
  <si>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</si>
  <si>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</si>
  <si>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</si>
  <si>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</si>
  <si>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</si>
  <si>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</si>
  <si>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</si>
  <si>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</si>
  <si>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</si>
  <si>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</si>
  <si>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</si>
  <si>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</si>
  <si>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</si>
  <si>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</si>
  <si>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</si>
  <si>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</si>
  <si>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</si>
  <si>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</si>
  <si>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</si>
  <si>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</si>
  <si>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</si>
  <si>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</si>
  <si>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</si>
  <si>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</si>
  <si>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</si>
  <si>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</si>
  <si>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</si>
  <si>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</si>
  <si>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</si>
  <si>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</si>
  <si>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</si>
  <si>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</si>
  <si>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</si>
  <si>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</si>
  <si>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</si>
  <si>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</si>
  <si>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</si>
  <si>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</si>
  <si>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</si>
  <si>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</si>
  <si>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</si>
  <si>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</si>
  <si>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</si>
  <si>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</si>
  <si>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</si>
  <si>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</si>
  <si>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</si>
  <si>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</si>
  <si>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</si>
  <si>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</si>
  <si>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</si>
  <si>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</si>
  <si>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</si>
  <si>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</si>
  <si>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</si>
  <si>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</si>
  <si>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</si>
  <si>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</si>
  <si>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</si>
  <si>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</si>
  <si>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</si>
  <si>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</si>
  <si>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</si>
  <si>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</si>
  <si>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</si>
  <si>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</si>
  <si>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</si>
  <si>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</si>
  <si>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</si>
  <si>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</si>
  <si>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</si>
  <si>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</si>
  <si>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</si>
  <si>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</si>
  <si>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</si>
  <si>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</si>
  <si>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</si>
  <si>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</si>
  <si>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</si>
  <si>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</si>
  <si>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</si>
  <si>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</si>
  <si>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</si>
  <si>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</si>
  <si>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</si>
  <si>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</si>
  <si>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</si>
  <si>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</si>
  <si>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</si>
  <si>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</si>
  <si>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</si>
  <si>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</si>
  <si>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</si>
  <si>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</si>
  <si>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</si>
  <si>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</si>
  <si>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</si>
  <si>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</si>
  <si>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</si>
  <si>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</si>
  <si>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</si>
  <si>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</si>
  <si>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</si>
  <si>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</si>
  <si>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</si>
  <si>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</si>
  <si>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</si>
  <si>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</si>
  <si>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</si>
  <si>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</si>
  <si>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</si>
  <si>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</si>
  <si>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</si>
  <si>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</si>
  <si>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</si>
  <si>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</si>
  <si>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</si>
  <si>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</si>
  <si>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</si>
  <si>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</si>
  <si>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</si>
  <si>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</si>
  <si>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</si>
  <si>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</si>
  <si>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</si>
  <si>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</si>
  <si>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</si>
  <si>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</si>
  <si>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</si>
  <si>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</si>
  <si>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</si>
  <si>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</si>
  <si>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</si>
  <si>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</si>
  <si>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</si>
  <si>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</si>
  <si>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</si>
  <si>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</si>
  <si>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</si>
  <si>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</si>
  <si>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</si>
  <si>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</si>
  <si>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</si>
  <si>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</si>
  <si>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</si>
  <si>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</si>
  <si>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</si>
  <si>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</si>
  <si>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</si>
  <si>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</si>
  <si>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</si>
  <si>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</si>
  <si>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</si>
  <si>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</si>
  <si>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</si>
  <si>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</si>
  <si>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</si>
  <si>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</si>
  <si>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</si>
  <si>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</si>
  <si>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</si>
  <si>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</si>
  <si>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</si>
  <si>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</si>
  <si>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</si>
  <si>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</si>
  <si>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</si>
  <si>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</si>
  <si>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</si>
  <si>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</si>
  <si>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</si>
  <si>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</si>
  <si>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</si>
  <si>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</si>
  <si>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</si>
  <si>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</si>
  <si>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</si>
  <si>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</si>
  <si>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</si>
  <si>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</si>
  <si>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</si>
  <si>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</si>
  <si>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</si>
  <si>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</si>
  <si>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</si>
  <si>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</si>
  <si>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</si>
  <si>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</si>
  <si>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</si>
  <si>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</si>
  <si>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</si>
  <si>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</si>
  <si>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</si>
  <si>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</si>
  <si>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</si>
  <si>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</si>
  <si>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</si>
  <si>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</si>
  <si>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</si>
  <si>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</si>
  <si>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</si>
  <si>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</si>
  <si>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</si>
  <si>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</si>
  <si>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</si>
  <si>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</si>
  <si>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</si>
  <si>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</si>
  <si>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</si>
  <si>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</si>
  <si>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</si>
  <si>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</si>
  <si>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</si>
  <si>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</si>
  <si>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</si>
  <si>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</si>
  <si>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</si>
  <si>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</si>
  <si>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</si>
  <si>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</si>
  <si>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</si>
  <si>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</si>
  <si>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</si>
  <si>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</si>
  <si>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</si>
  <si>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</si>
  <si>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</si>
  <si>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</si>
  <si>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</si>
  <si>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</si>
  <si>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</si>
  <si>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</si>
  <si>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</si>
  <si>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</si>
  <si>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</si>
  <si>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</si>
  <si>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</si>
  <si>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</si>
  <si>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</si>
  <si>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</si>
  <si>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</si>
  <si>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</si>
  <si>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</si>
  <si>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</si>
  <si>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</si>
  <si>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</si>
  <si>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</si>
  <si>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</si>
  <si>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</si>
  <si>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</si>
  <si>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</si>
  <si>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</si>
  <si>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</si>
  <si>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</si>
  <si>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</si>
  <si>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</si>
  <si>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</si>
  <si>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</si>
  <si>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</si>
  <si>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</si>
  <si>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</si>
  <si>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</si>
  <si>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</si>
  <si>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</si>
  <si>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</si>
  <si>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</si>
  <si>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</si>
  <si>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</si>
  <si>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</si>
  <si>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</si>
  <si>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</si>
  <si>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</si>
  <si>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</si>
  <si>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</si>
  <si>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</si>
  <si>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</si>
  <si>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</si>
  <si>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</si>
  <si>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</si>
  <si>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</si>
  <si>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</si>
  <si>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</si>
  <si>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</si>
  <si>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</si>
  <si>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</si>
  <si>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</si>
  <si>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</si>
  <si>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</si>
  <si>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</si>
  <si>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</si>
  <si>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</si>
  <si>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</si>
  <si>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</si>
  <si>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</si>
  <si>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</si>
  <si>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</si>
  <si>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</si>
  <si>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</si>
  <si>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</si>
  <si>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</si>
  <si>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</si>
  <si>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</si>
  <si>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</si>
  <si>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</si>
  <si>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</si>
  <si>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</si>
  <si>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</si>
  <si>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</si>
  <si>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</si>
  <si>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</si>
  <si>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</si>
  <si>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</si>
  <si>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</si>
  <si>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</si>
  <si>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</si>
  <si>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</si>
  <si>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</si>
  <si>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</si>
  <si>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</si>
  <si>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</si>
  <si>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</si>
  <si>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</si>
  <si>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</si>
  <si>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</si>
  <si>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</si>
  <si>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</si>
  <si>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</si>
  <si>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</si>
  <si>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</si>
  <si>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</si>
  <si>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</si>
  <si>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</si>
  <si>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</si>
  <si>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</si>
  <si>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</si>
  <si>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</si>
  <si>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</si>
  <si>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</si>
  <si>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</si>
  <si>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</si>
  <si>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</si>
  <si>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</si>
  <si>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</si>
  <si>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</si>
  <si>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</si>
  <si>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</si>
  <si>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</si>
  <si>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</si>
  <si>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</si>
  <si>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</si>
  <si>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</si>
  <si>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</si>
  <si>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</si>
  <si>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</si>
  <si>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</si>
  <si>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</si>
  <si>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</si>
  <si>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</si>
  <si>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</si>
  <si>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</si>
  <si>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</si>
  <si>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</si>
  <si>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</si>
  <si>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</si>
  <si>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</si>
  <si>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</si>
  <si>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</si>
  <si>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</si>
  <si>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</si>
  <si>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</si>
  <si>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</si>
  <si>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</si>
  <si>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</si>
  <si>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</si>
  <si>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</si>
  <si>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</si>
  <si>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</si>
  <si>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</si>
  <si>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</si>
  <si>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</si>
  <si>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</si>
  <si>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</si>
  <si>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</si>
  <si>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</si>
  <si>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</si>
  <si>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</si>
  <si>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</si>
  <si>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</si>
  <si>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</si>
  <si>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</si>
  <si>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</si>
  <si>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</si>
  <si>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</si>
  <si>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</si>
  <si>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</si>
  <si>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</si>
  <si>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</si>
  <si>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</si>
  <si>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</si>
  <si>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</si>
  <si>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</si>
  <si>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</si>
  <si>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</si>
  <si>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</si>
  <si>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</si>
  <si>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</si>
  <si>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</si>
  <si>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</si>
  <si>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</si>
  <si>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</si>
  <si>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</si>
  <si>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</si>
  <si>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</si>
  <si>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</si>
  <si>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</si>
  <si>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</si>
  <si>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</si>
  <si>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</si>
  <si>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</si>
  <si>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</si>
  <si>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</si>
  <si>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</si>
  <si>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</si>
  <si>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</si>
  <si>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</si>
  <si>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</si>
  <si>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</si>
  <si>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</si>
  <si>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</si>
  <si>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</si>
  <si>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</si>
  <si>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</si>
  <si>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</si>
  <si>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</si>
  <si>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</si>
  <si>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</si>
  <si>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</si>
  <si>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</si>
  <si>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</si>
  <si>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</si>
  <si>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</si>
  <si>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</si>
  <si>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</si>
  <si>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</si>
  <si>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</si>
  <si>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</si>
  <si>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</si>
  <si>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</si>
  <si>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</si>
  <si>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</si>
  <si>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</si>
  <si>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</si>
  <si>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</si>
  <si>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</si>
  <si>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</si>
  <si>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</si>
  <si>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</si>
  <si>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</si>
  <si>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</si>
  <si>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</si>
  <si>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</si>
  <si>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</si>
  <si>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</si>
  <si>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</si>
  <si>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</si>
  <si>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</si>
  <si>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</si>
  <si>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</si>
  <si>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</si>
  <si>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</si>
  <si>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</si>
  <si>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</si>
  <si>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</si>
  <si>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</si>
  <si>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</si>
  <si>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</si>
  <si>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</si>
  <si>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</si>
  <si>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</si>
  <si>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</si>
  <si>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</si>
  <si>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</si>
  <si>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</si>
  <si>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</si>
  <si>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</si>
  <si>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</si>
  <si>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</si>
  <si>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</si>
  <si>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</si>
  <si>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</si>
  <si>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</si>
  <si>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</si>
  <si>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</si>
  <si>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</si>
  <si>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</si>
  <si>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</si>
  <si>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</si>
  <si>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</si>
  <si>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</si>
  <si>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</si>
  <si>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</si>
  <si>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</si>
  <si>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</si>
  <si>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</si>
  <si>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</si>
  <si>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</si>
  <si>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</si>
  <si>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</si>
  <si>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</si>
  <si>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</si>
  <si>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</si>
  <si>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</si>
  <si>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</si>
  <si>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</si>
  <si>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</si>
  <si>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</si>
  <si>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</si>
  <si>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</si>
  <si>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</si>
  <si>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</si>
  <si>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</si>
  <si>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</si>
  <si>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</si>
  <si>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</si>
  <si>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</si>
  <si>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</si>
  <si>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</si>
  <si>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</si>
  <si>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</si>
  <si>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</si>
  <si>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</si>
  <si>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</si>
  <si>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</si>
  <si>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</si>
  <si>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</si>
  <si>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</si>
  <si>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</si>
  <si>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</si>
  <si>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</si>
  <si>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</si>
  <si>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</si>
  <si>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</si>
  <si>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</si>
  <si>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</si>
  <si>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</si>
  <si>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</si>
  <si>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</si>
  <si>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</si>
  <si>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</si>
  <si>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</si>
  <si>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</si>
  <si>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</si>
  <si>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</si>
  <si>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</si>
  <si>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</si>
  <si>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</si>
  <si>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</si>
  <si>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</si>
  <si>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</si>
  <si>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</si>
  <si>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</si>
  <si>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</si>
  <si>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</si>
  <si>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</si>
  <si>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</si>
  <si>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</si>
  <si>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</si>
  <si>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</si>
  <si>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</si>
  <si>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</si>
  <si>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</si>
  <si>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</si>
  <si>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</si>
  <si>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</si>
  <si>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</si>
  <si>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</si>
  <si>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</si>
  <si>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</si>
  <si>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</si>
  <si>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</si>
  <si>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</si>
  <si>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</si>
  <si>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</si>
  <si>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</si>
  <si>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</si>
  <si>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</si>
  <si>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</si>
  <si>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</si>
  <si>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</si>
  <si>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</si>
  <si>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</si>
  <si>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</si>
  <si>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</si>
  <si>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</si>
  <si>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</si>
  <si>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</si>
  <si>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</si>
  <si>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</si>
  <si>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</si>
  <si>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</si>
  <si>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</si>
  <si>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</si>
  <si>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</si>
  <si>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</si>
  <si>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</si>
  <si>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</si>
  <si>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</si>
  <si>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</si>
  <si>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</si>
  <si>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</si>
  <si>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</si>
  <si>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</si>
  <si>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</si>
  <si>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</si>
  <si>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</si>
  <si>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</si>
  <si>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</si>
  <si>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</si>
  <si>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</si>
  <si>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</si>
  <si>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</si>
  <si>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</si>
  <si>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</si>
  <si>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</si>
  <si>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</si>
  <si>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</si>
  <si>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</si>
  <si>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</si>
  <si>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</si>
  <si>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</si>
  <si>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</si>
  <si>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</si>
  <si>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</si>
  <si>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</si>
  <si>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</si>
  <si>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</si>
  <si>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</si>
  <si>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</si>
  <si>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</si>
  <si>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</si>
  <si>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</si>
  <si>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</si>
  <si>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</si>
  <si>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</si>
  <si>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</si>
  <si>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</si>
  <si>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</si>
  <si>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</si>
  <si>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</si>
  <si>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</si>
  <si>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</si>
  <si>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</si>
  <si>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</si>
  <si>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</si>
  <si>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</si>
  <si>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</si>
  <si>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</si>
  <si>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</si>
  <si>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</si>
  <si>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</si>
  <si>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</si>
  <si>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</si>
  <si>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</si>
  <si>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</si>
  <si>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</si>
  <si>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</si>
  <si>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</si>
  <si>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</si>
  <si>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</si>
  <si>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</si>
  <si>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</si>
  <si>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</si>
  <si>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</si>
  <si>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</si>
  <si>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</si>
  <si>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</si>
  <si>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</si>
  <si>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</si>
  <si>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</si>
  <si>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</si>
  <si>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</si>
  <si>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</si>
  <si>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</si>
  <si>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</si>
  <si>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</si>
  <si>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</si>
  <si>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</si>
  <si>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</si>
  <si>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</si>
  <si>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</si>
  <si>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</si>
  <si>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</si>
  <si>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</si>
  <si>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</si>
  <si>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</si>
  <si>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</si>
  <si>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</si>
  <si>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</si>
  <si>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</si>
  <si>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</si>
  <si>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</si>
  <si>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</si>
  <si>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</si>
  <si>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</si>
  <si>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</si>
  <si>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</si>
  <si>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</si>
  <si>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</si>
  <si>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</si>
  <si>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</si>
  <si>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</si>
  <si>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</si>
  <si>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</si>
  <si>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</si>
  <si>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</si>
  <si>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</si>
  <si>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</si>
  <si>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</si>
  <si>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</si>
  <si>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</si>
  <si>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</si>
  <si>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</si>
  <si>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</si>
  <si>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</si>
  <si>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</si>
  <si>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</si>
  <si>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</si>
  <si>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</si>
  <si>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</si>
  <si>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</si>
  <si>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</si>
  <si>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</si>
  <si>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</si>
  <si>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</si>
  <si>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</si>
  <si>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</si>
  <si>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</si>
  <si>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</si>
  <si>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</si>
  <si>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</si>
  <si>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</si>
  <si>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</si>
  <si>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</si>
  <si>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</si>
  <si>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</si>
  <si>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</si>
  <si>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</si>
  <si>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</si>
  <si>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</si>
  <si>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</si>
  <si>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</si>
  <si>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</si>
  <si>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</si>
  <si>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</si>
  <si>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</si>
  <si>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</si>
  <si>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</si>
  <si>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</si>
  <si>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</si>
  <si>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</si>
  <si>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</si>
  <si>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</si>
  <si>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</si>
  <si>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</si>
  <si>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</si>
  <si>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</si>
  <si>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</si>
  <si>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</si>
  <si>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</si>
  <si>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</si>
  <si>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</si>
  <si>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</si>
  <si>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</si>
  <si>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</si>
  <si>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</si>
  <si>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</si>
  <si>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</si>
  <si>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</si>
  <si>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</si>
  <si>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</si>
  <si>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</si>
  <si>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</si>
  <si>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</si>
  <si>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</si>
  <si>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</si>
  <si>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</si>
  <si>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</si>
  <si>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</si>
  <si>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</si>
  <si>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</si>
  <si>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</si>
  <si>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</si>
  <si>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</si>
  <si>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</si>
  <si>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</si>
  <si>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</si>
  <si>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</si>
  <si>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</si>
  <si>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</si>
  <si>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</si>
  <si>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</si>
  <si>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</si>
  <si>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</si>
  <si>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</si>
  <si>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</si>
  <si>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</si>
  <si>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</si>
  <si>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</si>
  <si>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</si>
  <si>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</si>
  <si>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</si>
  <si>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</si>
  <si>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</si>
  <si>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</si>
  <si>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</si>
  <si>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</si>
  <si>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</si>
  <si>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</si>
  <si>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</si>
  <si>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</si>
  <si>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</si>
  <si>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</si>
  <si>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</si>
  <si>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</si>
  <si>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</si>
  <si>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</si>
  <si>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</si>
  <si>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</si>
  <si>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</si>
  <si>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</si>
  <si>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</si>
  <si>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</si>
  <si>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</si>
  <si>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</si>
  <si>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</si>
  <si>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</si>
  <si>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</si>
  <si>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</si>
  <si>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</si>
  <si>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</si>
  <si>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</si>
  <si>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</si>
  <si>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</si>
  <si>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</si>
  <si>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</si>
  <si>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</si>
  <si>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</si>
  <si>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</si>
  <si>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</si>
  <si>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</si>
  <si>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</si>
  <si>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</si>
  <si>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</si>
  <si>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</si>
  <si>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</si>
  <si>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</si>
  <si>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</si>
  <si>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</si>
  <si>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</si>
  <si>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</si>
  <si>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</si>
  <si>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</si>
  <si>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</si>
  <si>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</si>
  <si>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</si>
  <si>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</si>
  <si>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</si>
  <si>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</si>
  <si>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</si>
  <si>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</si>
  <si>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</si>
  <si>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</si>
  <si>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</si>
  <si>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</si>
  <si>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</si>
  <si>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</si>
  <si>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</si>
  <si>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</si>
  <si>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</si>
  <si>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</si>
  <si>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</si>
  <si>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</si>
  <si>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</si>
  <si>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</si>
  <si>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</si>
  <si>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</si>
  <si>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</si>
  <si>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</si>
  <si>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</si>
  <si>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</si>
  <si>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</si>
  <si>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</si>
  <si>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</si>
  <si>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</si>
  <si>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</si>
  <si>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</si>
  <si>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</si>
  <si>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</si>
  <si>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</si>
  <si>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</si>
  <si>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</si>
  <si>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</si>
  <si>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</si>
  <si>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</si>
  <si>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</si>
  <si>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</si>
  <si>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</si>
  <si>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</si>
  <si>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</si>
  <si>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</si>
  <si>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</si>
  <si>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</si>
  <si>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</si>
  <si>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</si>
  <si>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</si>
  <si>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</si>
  <si>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</si>
  <si>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</si>
  <si>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</si>
  <si>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</si>
  <si>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</si>
  <si>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</si>
  <si>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</si>
  <si>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</si>
  <si>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</si>
  <si>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</si>
  <si>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</si>
  <si>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</si>
  <si>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</si>
  <si>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</si>
  <si>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</si>
  <si>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</si>
  <si>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</si>
  <si>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</si>
  <si>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</si>
  <si>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</si>
  <si>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</si>
  <si>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</si>
  <si>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</si>
  <si>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</si>
  <si>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</si>
  <si>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</si>
  <si>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</si>
  <si>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</si>
  <si>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</si>
  <si>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</si>
  <si>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</si>
  <si>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</si>
  <si>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</si>
  <si>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</si>
  <si>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</si>
  <si>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</si>
  <si>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</si>
  <si>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</si>
  <si>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</si>
  <si>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</si>
  <si>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</si>
  <si>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</si>
  <si>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</si>
  <si>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</si>
  <si>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</si>
  <si>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</si>
  <si>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</si>
  <si>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</si>
  <si>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</si>
  <si>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</si>
  <si>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</si>
  <si>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</si>
  <si>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</si>
  <si>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</si>
  <si>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</si>
  <si>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</si>
  <si>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</si>
  <si>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</si>
  <si>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</si>
  <si>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</si>
  <si>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</si>
  <si>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</si>
  <si>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</si>
  <si>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</si>
  <si>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</si>
  <si>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</si>
  <si>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</si>
  <si>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</si>
  <si>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</si>
  <si>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</si>
  <si>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</si>
  <si>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</si>
  <si>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</si>
  <si>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</si>
  <si>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</si>
  <si>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</si>
  <si>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</si>
  <si>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</si>
  <si>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</si>
  <si>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</si>
  <si>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</si>
  <si>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</si>
  <si>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</si>
  <si>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</si>
  <si>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</si>
  <si>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</si>
  <si>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</si>
  <si>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</si>
  <si>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</si>
  <si>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</si>
  <si>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</si>
  <si>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</si>
  <si>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</si>
  <si>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</si>
  <si>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</si>
  <si>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</si>
  <si>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</si>
  <si>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</si>
  <si>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</si>
  <si>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</si>
  <si>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</si>
  <si>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</si>
  <si>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</si>
  <si>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</si>
  <si>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</si>
  <si>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</si>
  <si>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</si>
  <si>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</si>
  <si>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</si>
  <si>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</si>
  <si>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</si>
  <si>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</si>
  <si>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</si>
  <si>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</si>
  <si>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</si>
  <si>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</si>
  <si>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</si>
  <si>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</si>
  <si>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</si>
  <si>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</si>
  <si>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</si>
  <si>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</si>
  <si>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</si>
  <si>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</si>
  <si>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</si>
  <si>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</si>
  <si>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</si>
  <si>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</si>
  <si>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</si>
  <si>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</si>
  <si>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</si>
  <si>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</si>
  <si>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</si>
  <si>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</si>
  <si>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</si>
  <si>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</si>
  <si>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</si>
  <si>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</si>
  <si>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</si>
  <si>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</si>
  <si>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</si>
  <si>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</si>
  <si>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</si>
  <si>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</si>
  <si>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</si>
  <si>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</si>
  <si>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</si>
  <si>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</si>
  <si>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</si>
  <si>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</si>
  <si>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</si>
  <si>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</si>
  <si>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</si>
  <si>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</si>
  <si>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</si>
  <si>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</si>
  <si>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</si>
  <si>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</si>
  <si>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</si>
  <si>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</si>
  <si>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</si>
  <si>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</si>
  <si>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</si>
  <si>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</si>
  <si>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</si>
  <si>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</si>
  <si>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</si>
  <si>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</si>
  <si>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</si>
  <si>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</si>
  <si>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</si>
  <si>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</si>
  <si>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</si>
  <si>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</si>
  <si>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</si>
  <si>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</si>
  <si>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</si>
  <si>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</si>
  <si>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</si>
  <si>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</si>
  <si>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</si>
  <si>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</si>
  <si>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</si>
  <si>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</si>
  <si>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</si>
  <si>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</si>
  <si>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</si>
  <si>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</si>
  <si>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</si>
  <si>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</si>
  <si>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</si>
  <si>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</si>
  <si>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</si>
  <si>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</si>
  <si>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</si>
  <si>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</si>
  <si>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</si>
  <si>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</si>
  <si>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</si>
  <si>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</si>
  <si>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</si>
  <si>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</si>
  <si>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</si>
  <si>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</si>
  <si>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</si>
  <si>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</si>
  <si>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</si>
  <si>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</si>
  <si>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</si>
  <si>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</si>
  <si>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</si>
  <si>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</si>
  <si>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</si>
  <si>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</si>
  <si>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</si>
  <si>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</si>
  <si>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</si>
  <si>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</si>
  <si>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</si>
  <si>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</si>
  <si>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</si>
  <si>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</si>
  <si>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</si>
  <si>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</si>
  <si>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</si>
  <si>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</si>
  <si>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</si>
  <si>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</si>
  <si>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</si>
  <si>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</si>
  <si>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</si>
  <si>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</si>
  <si>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</si>
  <si>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</si>
  <si>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</si>
  <si>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</si>
  <si>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</si>
  <si>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</si>
  <si>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</si>
  <si>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</si>
  <si>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</si>
  <si>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</si>
  <si>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</si>
  <si>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</si>
  <si>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</si>
  <si>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</si>
  <si>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</si>
  <si>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</si>
  <si>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</si>
  <si>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</si>
  <si>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</si>
  <si>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</si>
  <si>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</si>
  <si>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</si>
  <si>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</si>
  <si>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</si>
  <si>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</si>
  <si>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</si>
  <si>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</si>
  <si>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</si>
  <si>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</si>
  <si>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</si>
  <si>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</si>
  <si>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</si>
  <si>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</si>
  <si>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</si>
  <si>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</si>
  <si>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</si>
  <si>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</si>
  <si>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</si>
  <si>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</si>
  <si>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</si>
  <si>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</si>
  <si>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</si>
  <si>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</si>
  <si>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</si>
  <si>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</si>
  <si>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</si>
  <si>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</si>
  <si>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</si>
  <si>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</si>
  <si>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</si>
  <si>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</si>
  <si>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</si>
  <si>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</si>
  <si>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</si>
  <si>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</si>
  <si>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</si>
  <si>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</si>
  <si>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</si>
  <si>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</si>
  <si>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</si>
  <si>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</si>
  <si>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</si>
  <si>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</si>
  <si>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</si>
  <si>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</si>
  <si>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</si>
  <si>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</si>
  <si>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</si>
  <si>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</si>
  <si>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</si>
  <si>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</si>
  <si>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</si>
  <si>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</si>
  <si>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</si>
  <si>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</si>
  <si>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</si>
  <si>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</si>
  <si>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</si>
  <si>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</si>
  <si>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</si>
  <si>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</si>
  <si>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</si>
  <si>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</si>
  <si>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</si>
  <si>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</si>
  <si>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</si>
  <si>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</si>
  <si>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</si>
  <si>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</si>
  <si>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</si>
  <si>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</si>
  <si>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</si>
  <si>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</si>
  <si>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</si>
  <si>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</si>
  <si>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</si>
  <si>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</si>
  <si>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</si>
  <si>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</si>
  <si>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</si>
  <si>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</si>
  <si>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</si>
  <si>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</si>
  <si>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</si>
  <si>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</si>
  <si>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</si>
  <si>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</si>
  <si>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</si>
  <si>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</si>
  <si>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</si>
  <si>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</si>
  <si>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</si>
  <si>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</si>
  <si>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</si>
  <si>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</si>
  <si>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</si>
  <si>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</si>
  <si>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</si>
  <si>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</si>
  <si>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</si>
  <si>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</si>
  <si>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</si>
  <si>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</si>
  <si>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</si>
  <si>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</si>
  <si>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</si>
  <si>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</si>
  <si>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</si>
  <si>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</si>
  <si>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</si>
  <si>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</si>
  <si>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</si>
  <si>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</si>
  <si>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</si>
  <si>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</si>
  <si>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</si>
  <si>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</si>
  <si>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</si>
  <si>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</si>
  <si>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</si>
  <si>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</si>
  <si>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</si>
  <si>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</si>
  <si>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</si>
  <si>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</si>
  <si>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</si>
  <si>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</si>
  <si>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</si>
  <si>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</si>
  <si>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</si>
  <si>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</si>
  <si>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</si>
  <si>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</si>
  <si>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</si>
  <si>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</si>
  <si>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</si>
  <si>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</si>
  <si>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</si>
  <si>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</si>
  <si>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</si>
  <si>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</si>
  <si>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</si>
  <si>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</si>
  <si>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</si>
  <si>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</si>
  <si>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</si>
  <si>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</si>
  <si>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</si>
  <si>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</si>
  <si>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</si>
  <si>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</si>
  <si>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</si>
  <si>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</si>
  <si>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</si>
  <si>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</si>
  <si>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</si>
  <si>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</si>
  <si>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</si>
  <si>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</si>
  <si>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</si>
  <si>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</si>
  <si>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</si>
  <si>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</si>
  <si>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</si>
  <si>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</si>
  <si>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</si>
  <si>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</si>
  <si>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</si>
  <si>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</si>
  <si>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</si>
  <si>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</si>
  <si>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</si>
  <si>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</si>
  <si>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</si>
  <si>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</si>
  <si>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</si>
  <si>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</si>
  <si>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</si>
  <si>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</si>
  <si>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</si>
  <si>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</si>
  <si>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</si>
  <si>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</si>
  <si>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</si>
  <si>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</si>
  <si>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</si>
  <si>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</si>
  <si>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</si>
  <si>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</si>
  <si>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</si>
  <si>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</si>
  <si>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</si>
  <si>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</si>
  <si>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</si>
  <si>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</si>
  <si>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</si>
  <si>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</si>
  <si>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</si>
  <si>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</si>
  <si>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</si>
  <si>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</si>
  <si>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</si>
  <si>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</si>
  <si>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</si>
  <si>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</si>
  <si>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</si>
  <si>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</si>
  <si>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</si>
  <si>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</si>
  <si>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</si>
  <si>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</si>
  <si>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</si>
  <si>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</si>
  <si>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</si>
  <si>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</si>
  <si>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</si>
  <si>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</si>
  <si>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</si>
  <si>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</si>
  <si>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</si>
  <si>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</si>
  <si>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</si>
  <si>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</si>
  <si>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</si>
  <si>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</si>
  <si>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</si>
  <si>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</si>
  <si>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</si>
  <si>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</si>
  <si>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</si>
  <si>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</si>
  <si>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</si>
  <si>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</si>
  <si>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</si>
  <si>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</si>
  <si>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</si>
  <si>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</si>
  <si>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</si>
  <si>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</si>
  <si>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</si>
  <si>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</si>
  <si>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</si>
  <si>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</si>
  <si>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</si>
  <si>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</si>
  <si>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</si>
  <si>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</si>
  <si>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</si>
  <si>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</si>
  <si>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</si>
  <si>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</si>
  <si>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</si>
  <si>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</si>
  <si>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</si>
  <si>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</si>
  <si>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</si>
  <si>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</si>
  <si>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</si>
  <si>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</si>
  <si>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</si>
  <si>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</si>
  <si>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</si>
  <si>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</si>
  <si>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</si>
  <si>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</si>
  <si>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</si>
  <si>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</si>
  <si>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</si>
  <si>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</si>
  <si>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</si>
  <si>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</si>
  <si>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</si>
  <si>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</si>
  <si>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</si>
  <si>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</si>
  <si>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</si>
  <si>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</si>
  <si>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</si>
  <si>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</si>
  <si>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</si>
  <si>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</si>
  <si>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</si>
  <si>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</si>
  <si>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</si>
  <si>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</si>
  <si>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</si>
  <si>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</si>
  <si>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</si>
  <si>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</si>
  <si>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</si>
  <si>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</si>
  <si>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</si>
  <si>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</si>
  <si>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</si>
  <si>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</si>
  <si>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</si>
  <si>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</si>
  <si>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</si>
  <si>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</si>
  <si>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</si>
  <si>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</si>
  <si>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</si>
  <si>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</si>
  <si>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</si>
  <si>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</si>
  <si>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</si>
  <si>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</si>
  <si>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</si>
  <si>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</si>
  <si>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</si>
  <si>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</si>
  <si>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</si>
  <si>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</si>
  <si>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</si>
  <si>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</si>
  <si>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</si>
  <si>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</si>
  <si>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</si>
  <si>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</si>
  <si>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</si>
  <si>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</si>
  <si>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</si>
  <si>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</si>
  <si>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</si>
  <si>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</si>
  <si>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</si>
  <si>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</si>
  <si>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</si>
  <si>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</si>
  <si>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</si>
  <si>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</si>
  <si>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</si>
  <si>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</si>
  <si>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</si>
  <si>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</si>
  <si>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</si>
  <si>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</si>
  <si>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</si>
  <si>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</si>
  <si>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</si>
  <si>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</si>
  <si>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</si>
  <si>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</si>
  <si>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</si>
  <si>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</si>
  <si>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</si>
  <si>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</si>
  <si>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</si>
  <si>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</si>
  <si>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</si>
  <si>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</si>
  <si>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</si>
  <si>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</si>
  <si>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</si>
  <si>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</si>
  <si>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</si>
  <si>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</si>
  <si>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</si>
  <si>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</si>
  <si>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</si>
  <si>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</si>
  <si>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</si>
  <si>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</si>
  <si>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</si>
  <si>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</si>
  <si>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</si>
  <si>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</si>
  <si>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</si>
  <si>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</si>
  <si>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</si>
  <si>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</si>
  <si>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</si>
  <si>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</si>
  <si>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</si>
  <si>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</si>
  <si>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</si>
  <si>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</si>
  <si>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</si>
  <si>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</si>
  <si>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</si>
  <si>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</si>
  <si>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</si>
  <si>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</si>
  <si>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</si>
  <si>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</si>
  <si>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</si>
  <si>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</si>
  <si>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</si>
  <si>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</si>
  <si>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</si>
  <si>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</si>
  <si>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</si>
  <si>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</si>
  <si>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</si>
  <si>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</si>
  <si>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</si>
  <si>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</si>
  <si>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</si>
  <si>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</si>
  <si>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</si>
  <si>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</si>
  <si>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</si>
  <si>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</si>
  <si>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</si>
  <si>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</si>
  <si>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</si>
  <si>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</si>
  <si>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</si>
  <si>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</si>
  <si>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</si>
  <si>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</si>
  <si>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</si>
  <si>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</si>
  <si>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</si>
  <si>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</si>
  <si>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</si>
  <si>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</si>
  <si>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</si>
  <si>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</si>
  <si>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</si>
  <si>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</si>
  <si>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</si>
  <si>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</si>
  <si>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</si>
  <si>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</si>
  <si>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</si>
  <si>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</si>
  <si>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</si>
  <si>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</si>
  <si>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</si>
  <si>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</si>
  <si>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</si>
  <si>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</si>
  <si>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</si>
  <si>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</si>
  <si>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</si>
  <si>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</si>
  <si>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</si>
  <si>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</si>
  <si>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</si>
  <si>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</si>
  <si>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</si>
  <si>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</si>
  <si>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</si>
  <si>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</si>
  <si>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</si>
  <si>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</si>
  <si>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</si>
  <si>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</si>
  <si>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</si>
  <si>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</si>
  <si>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</si>
  <si>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</si>
  <si>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</si>
  <si>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</si>
  <si>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</si>
  <si>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</si>
  <si>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</si>
  <si>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</si>
  <si>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</si>
  <si>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</si>
  <si>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</si>
  <si>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</si>
  <si>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</si>
  <si>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</si>
  <si>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</si>
  <si>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</si>
  <si>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</si>
  <si>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</si>
  <si>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</si>
  <si>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</si>
  <si>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</si>
  <si>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</si>
  <si>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</si>
  <si>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</si>
  <si>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</si>
  <si>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</si>
  <si>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</si>
  <si>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</si>
  <si>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</si>
  <si>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</si>
  <si>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</si>
  <si>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</si>
  <si>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</si>
  <si>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</si>
  <si>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</si>
  <si>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</si>
  <si>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</si>
  <si>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</si>
  <si>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</si>
  <si>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</si>
  <si>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</si>
  <si>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</si>
  <si>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</si>
  <si>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</si>
  <si>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</si>
  <si>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</si>
  <si>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</si>
  <si>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</si>
  <si>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</si>
  <si>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</si>
  <si>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</si>
  <si>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</si>
  <si>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</si>
  <si>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</si>
  <si>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</si>
  <si>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</si>
  <si>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</si>
  <si>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</si>
  <si>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</si>
  <si>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</si>
  <si>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</si>
  <si>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</si>
  <si>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</si>
  <si>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</si>
  <si>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</si>
  <si>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</si>
  <si>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</si>
  <si>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</si>
  <si>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</si>
  <si>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</si>
  <si>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</si>
  <si>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</si>
  <si>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</si>
  <si>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</si>
  <si>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</si>
  <si>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</si>
  <si>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</si>
  <si>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</si>
  <si>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</si>
  <si>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</si>
  <si>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</si>
  <si>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</si>
  <si>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</si>
  <si>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</si>
  <si>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</si>
  <si>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</si>
  <si>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</si>
  <si>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</si>
  <si>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</si>
  <si>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</si>
  <si>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</si>
  <si>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</si>
  <si>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</si>
  <si>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</si>
  <si>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</si>
  <si>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</si>
  <si>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</si>
  <si>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</si>
  <si>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</si>
  <si>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</si>
  <si>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</si>
  <si>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</si>
  <si>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</si>
  <si>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</si>
  <si>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</si>
  <si>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</si>
  <si>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</si>
  <si>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</si>
  <si>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</si>
  <si>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</si>
  <si>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</si>
  <si>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</si>
  <si>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</si>
  <si>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</si>
  <si>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</si>
  <si>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</si>
  <si>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</si>
  <si>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</si>
  <si>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</si>
  <si>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</si>
  <si>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</si>
  <si>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</si>
  <si>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</si>
  <si>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</si>
  <si>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</si>
  <si>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</si>
  <si>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</si>
  <si>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</si>
  <si>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</si>
  <si>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</si>
  <si>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</si>
  <si>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</si>
  <si>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</si>
  <si>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</si>
  <si>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</si>
  <si>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</si>
  <si>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</si>
  <si>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</si>
  <si>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</si>
  <si>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</si>
  <si>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</si>
  <si>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</si>
  <si>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</si>
  <si>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</si>
  <si>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</si>
  <si>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</si>
  <si>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</si>
  <si>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</si>
  <si>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</si>
  <si>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</si>
  <si>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</si>
  <si>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</si>
  <si>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</si>
  <si>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</si>
  <si>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</si>
  <si>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</si>
  <si>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</si>
  <si>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</si>
  <si>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</si>
  <si>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</si>
  <si>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</si>
  <si>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</si>
  <si>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</si>
  <si>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</si>
  <si>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</si>
  <si>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</si>
  <si>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</si>
  <si>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</si>
  <si>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</si>
  <si>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</si>
  <si>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</si>
  <si>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</si>
  <si>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</si>
  <si>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</si>
  <si>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</si>
  <si>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</si>
  <si>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</si>
  <si>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</si>
  <si>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</si>
  <si>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</si>
  <si>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</si>
  <si>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</si>
  <si>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</si>
  <si>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</si>
  <si>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</si>
  <si>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</si>
  <si>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</si>
  <si>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</si>
  <si>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</si>
  <si>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</si>
  <si>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</si>
  <si>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</si>
  <si>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</si>
  <si>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</si>
  <si>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</si>
  <si>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</si>
  <si>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</si>
  <si>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</si>
  <si>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</si>
  <si>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</si>
  <si>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</si>
  <si>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</si>
  <si>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</si>
  <si>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</si>
  <si>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</si>
  <si>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</si>
  <si>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</si>
  <si>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</si>
  <si>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</si>
  <si>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</si>
  <si>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</si>
  <si>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</si>
  <si>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</si>
  <si>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</si>
  <si>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</si>
  <si>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</si>
  <si>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</si>
  <si>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</si>
  <si>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</si>
  <si>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</si>
  <si>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</si>
  <si>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</si>
  <si>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</si>
  <si>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</si>
  <si>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</si>
  <si>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</si>
  <si>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</si>
  <si>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</si>
  <si>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</si>
  <si>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</si>
  <si>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</si>
  <si>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</si>
  <si>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</si>
  <si>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</si>
  <si>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</si>
  <si>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</si>
  <si>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</si>
  <si>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</si>
  <si>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</si>
  <si>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</si>
  <si>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</si>
  <si>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</si>
  <si>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</si>
  <si>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</si>
  <si>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</si>
  <si>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</si>
  <si>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</si>
  <si>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</si>
  <si>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</si>
  <si>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</si>
  <si>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</si>
  <si>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</si>
  <si>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</si>
  <si>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</si>
  <si>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</si>
  <si>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</si>
  <si>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</si>
  <si>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</si>
  <si>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</si>
  <si>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</si>
  <si>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</si>
  <si>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</si>
  <si>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</si>
  <si>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</si>
  <si>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</si>
  <si>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</si>
  <si>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</si>
  <si>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</si>
  <si>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</si>
  <si>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</si>
  <si>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</si>
  <si>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</si>
  <si>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</si>
  <si>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</si>
  <si>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</si>
  <si>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</si>
  <si>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</si>
  <si>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</si>
  <si>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</si>
  <si>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</si>
  <si>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</si>
  <si>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</si>
  <si>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</si>
  <si>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</si>
  <si>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</si>
  <si>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</si>
  <si>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</si>
  <si>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</si>
  <si>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</si>
  <si>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</si>
  <si>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</si>
  <si>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</si>
  <si>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</si>
  <si>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</si>
  <si>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</si>
  <si>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</si>
  <si>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</si>
  <si>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</si>
  <si>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</si>
  <si>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</si>
  <si>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</si>
  <si>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</si>
  <si>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</si>
  <si>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</si>
  <si>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</si>
  <si>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</si>
  <si>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</si>
  <si>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</si>
  <si>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</si>
  <si>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</si>
  <si>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</si>
  <si>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</si>
  <si>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</si>
  <si>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</si>
  <si>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</si>
  <si>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</si>
  <si>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</si>
  <si>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</si>
  <si>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</si>
  <si>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</si>
  <si>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</si>
  <si>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</si>
  <si>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</si>
  <si>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</si>
  <si>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</si>
  <si>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</si>
  <si>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</si>
  <si>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</si>
  <si>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</si>
  <si>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</si>
  <si>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</si>
  <si>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</si>
  <si>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</si>
  <si>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</si>
  <si>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</si>
  <si>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</si>
  <si>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</si>
  <si>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</si>
  <si>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</si>
  <si>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</si>
  <si>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</si>
  <si>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</si>
  <si>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</si>
  <si>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</si>
  <si>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</si>
  <si>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</si>
  <si>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</si>
  <si>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</si>
  <si>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</si>
  <si>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</si>
  <si>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</si>
  <si>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</si>
  <si>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</si>
  <si>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</si>
  <si>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</si>
  <si>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</si>
  <si>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</si>
  <si>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</si>
  <si>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</si>
  <si>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</si>
  <si>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</si>
  <si>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</si>
  <si>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</si>
  <si>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</si>
  <si>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</si>
  <si>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</si>
  <si>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</si>
  <si>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</si>
  <si>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</si>
  <si>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</si>
  <si>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</si>
  <si>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</si>
  <si>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</si>
  <si>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</si>
  <si>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</si>
  <si>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</si>
  <si>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</si>
  <si>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</si>
  <si>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</si>
  <si>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</si>
  <si>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</si>
  <si>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</si>
  <si>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</si>
  <si>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</si>
  <si>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</si>
  <si>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</si>
  <si>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</si>
  <si>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</si>
  <si>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</si>
  <si>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</si>
  <si>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</si>
  <si>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</si>
  <si>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</si>
  <si>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</si>
  <si>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</si>
  <si>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</si>
  <si>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</si>
  <si>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</si>
  <si>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</si>
  <si>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</si>
  <si>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</si>
  <si>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</si>
  <si>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</si>
  <si>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</si>
  <si>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</si>
  <si>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</si>
  <si>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</si>
  <si>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</si>
  <si>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</si>
  <si>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</si>
  <si>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</si>
  <si>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</si>
  <si>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</si>
  <si>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</si>
  <si>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</si>
  <si>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</si>
  <si>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</si>
  <si>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</si>
  <si>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</si>
  <si>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</si>
  <si>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</si>
  <si>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</si>
  <si>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</si>
  <si>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</si>
  <si>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</si>
  <si>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</si>
  <si>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</si>
  <si>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</si>
  <si>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</si>
  <si>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</si>
  <si>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</si>
  <si>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</si>
  <si>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</si>
  <si>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</si>
  <si>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</si>
  <si>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</si>
  <si>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</si>
  <si>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</si>
  <si>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</si>
  <si>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</si>
  <si>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</si>
  <si>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</si>
  <si>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</si>
  <si>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</si>
  <si>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</si>
  <si>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</si>
  <si>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</si>
  <si>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</si>
  <si>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</si>
  <si>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</si>
  <si>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</si>
  <si>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</si>
  <si>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</si>
  <si>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</si>
  <si>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</si>
  <si>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</si>
  <si>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</si>
  <si>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</si>
  <si>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</si>
  <si>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</si>
  <si>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</si>
  <si>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</si>
  <si>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</si>
  <si>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</si>
  <si>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</si>
  <si>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</si>
  <si>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</si>
  <si>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</si>
  <si>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</si>
  <si>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</si>
  <si>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</si>
  <si>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</si>
  <si>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</si>
  <si>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</si>
  <si>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</si>
  <si>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</si>
  <si>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</si>
  <si>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</si>
  <si>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</si>
  <si>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</si>
  <si>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</si>
  <si>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</si>
  <si>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</si>
  <si>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</si>
  <si>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</si>
  <si>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</si>
  <si>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</si>
  <si>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</si>
  <si>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</si>
  <si>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</si>
  <si>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</si>
  <si>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</si>
  <si>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</si>
  <si>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</si>
  <si>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</si>
  <si>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</si>
  <si>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</si>
  <si>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</si>
  <si>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</si>
  <si>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</si>
  <si>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</si>
  <si>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</si>
  <si>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</si>
  <si>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</si>
  <si>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</si>
  <si>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</si>
  <si>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</si>
  <si>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</si>
  <si>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</si>
  <si>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</si>
  <si>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</si>
  <si>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</si>
  <si>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</si>
  <si>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</si>
  <si>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</si>
  <si>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</si>
  <si>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</si>
  <si>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</si>
  <si>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</si>
  <si>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</si>
  <si>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</si>
  <si>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</si>
  <si>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</si>
  <si>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</si>
  <si>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</si>
  <si>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</si>
  <si>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</si>
  <si>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</si>
  <si>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</si>
  <si>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</si>
  <si>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</si>
  <si>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</si>
  <si>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</si>
  <si>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</si>
  <si>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</si>
  <si>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</si>
  <si>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</si>
  <si>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</si>
  <si>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</si>
  <si>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</si>
  <si>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</si>
  <si>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</si>
  <si>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</si>
  <si>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</si>
  <si>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</si>
  <si>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</si>
  <si>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</si>
  <si>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</si>
  <si>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</si>
  <si>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</si>
  <si>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</si>
  <si>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</si>
  <si>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</si>
  <si>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</si>
  <si>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</si>
  <si>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</si>
  <si>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</si>
  <si>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</si>
  <si>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</si>
  <si>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</si>
  <si>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</si>
  <si>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</si>
  <si>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</si>
  <si>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</si>
  <si>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</si>
  <si>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</si>
  <si>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</si>
  <si>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</si>
  <si>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</si>
  <si>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</si>
  <si>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</si>
  <si>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</si>
  <si>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</si>
  <si>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</si>
  <si>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</si>
  <si>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</si>
  <si>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</si>
  <si>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</si>
  <si>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</si>
  <si>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</si>
  <si>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</si>
  <si>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</si>
  <si>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</si>
  <si>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</si>
  <si>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</si>
  <si>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</si>
  <si>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</si>
  <si>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</si>
  <si>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</si>
  <si>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</si>
  <si>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</si>
  <si>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</si>
  <si>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</si>
  <si>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</si>
  <si>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</si>
  <si>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</si>
  <si>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</si>
  <si>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</si>
  <si>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</si>
  <si>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</si>
  <si>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</si>
  <si>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</si>
  <si>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</si>
  <si>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</si>
  <si>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</si>
  <si>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</si>
  <si>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</si>
  <si>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</si>
  <si>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</si>
  <si>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</si>
  <si>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</si>
  <si>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</si>
  <si>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</si>
  <si>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</si>
  <si>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</si>
  <si>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</si>
  <si>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</si>
  <si>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</si>
  <si>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</si>
  <si>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</si>
  <si>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</si>
  <si>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</si>
  <si>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</si>
  <si>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</si>
  <si>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</si>
  <si>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</si>
  <si>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</si>
  <si>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</si>
  <si>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</si>
  <si>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</si>
  <si>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</si>
  <si>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</si>
  <si>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</si>
  <si>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</si>
  <si>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</si>
  <si>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</si>
  <si>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</si>
  <si>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</si>
  <si>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</si>
  <si>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</si>
  <si>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</si>
  <si>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</si>
  <si>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</si>
  <si>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</si>
  <si>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</si>
  <si>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</si>
  <si>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</si>
  <si>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</si>
  <si>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</si>
  <si>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</si>
  <si>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</si>
  <si>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</si>
  <si>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</si>
  <si>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</si>
  <si>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</si>
  <si>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</si>
  <si>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</si>
  <si>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</si>
  <si>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</si>
  <si>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</si>
  <si>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</si>
  <si>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</si>
  <si>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</si>
  <si>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</si>
  <si>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</si>
  <si>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</si>
  <si>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</si>
  <si>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</si>
  <si>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</si>
  <si>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</si>
  <si>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</si>
  <si>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</si>
  <si>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</si>
  <si>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</si>
  <si>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</si>
  <si>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</si>
  <si>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</si>
  <si>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</si>
  <si>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</si>
  <si>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</si>
  <si>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</si>
  <si>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</si>
  <si>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</si>
  <si>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</si>
  <si>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</si>
  <si>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</si>
  <si>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</si>
  <si>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</si>
  <si>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</si>
  <si>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</si>
  <si>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</si>
  <si>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</si>
  <si>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</si>
  <si>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</si>
  <si>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</si>
  <si>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</si>
  <si>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</si>
  <si>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</si>
  <si>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</si>
  <si>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</si>
  <si>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</si>
  <si>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</si>
  <si>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</si>
  <si>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</si>
  <si>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</si>
  <si>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</si>
  <si>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</si>
  <si>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</si>
  <si>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</si>
  <si>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</si>
  <si>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</si>
  <si>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</si>
  <si>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</si>
  <si>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</si>
  <si>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</si>
  <si>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</si>
  <si>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</si>
  <si>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</si>
  <si>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</si>
  <si>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</si>
  <si>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</si>
  <si>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</si>
  <si>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</si>
  <si>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</si>
  <si>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</si>
  <si>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</si>
  <si>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</si>
  <si>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</si>
  <si>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</si>
  <si>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</si>
  <si>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</si>
  <si>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</si>
  <si>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</si>
  <si>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</si>
  <si>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</si>
  <si>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</si>
  <si>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</si>
  <si>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</si>
  <si>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</si>
  <si>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</si>
  <si>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</si>
  <si>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</si>
  <si>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</si>
  <si>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</si>
  <si>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</si>
  <si>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</si>
  <si>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</si>
  <si>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</si>
  <si>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</si>
  <si>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</si>
  <si>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</si>
  <si>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</si>
  <si>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</si>
  <si>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</si>
  <si>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</si>
  <si>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</si>
  <si>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</si>
  <si>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</si>
  <si>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</si>
  <si>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</si>
  <si>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</si>
  <si>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</si>
  <si>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</si>
  <si>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</si>
  <si>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</si>
  <si>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</si>
  <si>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</si>
  <si>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</si>
  <si>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</si>
  <si>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</si>
  <si>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</si>
  <si>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</si>
  <si>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</si>
  <si>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</si>
  <si>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</si>
  <si>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</si>
  <si>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</si>
  <si>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</si>
  <si>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</si>
  <si>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</si>
  <si>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</si>
  <si>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</si>
  <si>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</si>
  <si>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</si>
  <si>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</si>
  <si>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</si>
  <si>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</si>
  <si>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</si>
  <si>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</si>
  <si>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</si>
  <si>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</si>
  <si>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</si>
  <si>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</si>
  <si>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</si>
  <si>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</si>
  <si>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</si>
  <si>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</si>
  <si>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</si>
  <si>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</si>
  <si>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</si>
  <si>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</si>
  <si>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</si>
  <si>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</si>
  <si>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</si>
  <si>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</si>
  <si>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</si>
  <si>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</si>
  <si>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</si>
  <si>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</si>
  <si>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</si>
  <si>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</si>
  <si>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</si>
  <si>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</si>
  <si>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</si>
  <si>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</si>
  <si>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</si>
  <si>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</si>
  <si>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</si>
  <si>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</si>
  <si>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</si>
  <si>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</si>
  <si>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</si>
  <si>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</si>
  <si>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</si>
  <si>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</si>
  <si>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</si>
  <si>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</si>
  <si>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</si>
  <si>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</si>
  <si>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</si>
  <si>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</si>
  <si>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</si>
  <si>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</si>
  <si>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</si>
  <si>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</si>
  <si>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</si>
  <si>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</si>
  <si>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</si>
  <si>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</si>
  <si>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</si>
  <si>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</si>
  <si>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</si>
  <si>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</si>
  <si>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</si>
  <si>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</si>
  <si>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</si>
  <si>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</si>
  <si>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</si>
  <si>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</si>
  <si>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</si>
  <si>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</si>
  <si>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</si>
  <si>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</si>
  <si>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</si>
  <si>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</si>
  <si>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</si>
  <si>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</si>
  <si>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</si>
  <si>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</si>
  <si>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</si>
  <si>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</si>
  <si>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</si>
  <si>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</si>
  <si>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</si>
  <si>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</si>
  <si>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</si>
  <si>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</si>
  <si>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</si>
  <si>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</si>
  <si>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</si>
  <si>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</si>
  <si>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</si>
  <si>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</si>
  <si>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</si>
  <si>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</si>
  <si>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</si>
  <si>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</si>
  <si>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</si>
  <si>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</si>
  <si>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</si>
  <si>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</si>
  <si>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</si>
  <si>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</si>
  <si>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</si>
  <si>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</si>
  <si>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</si>
  <si>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</si>
  <si>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</si>
  <si>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</si>
  <si>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</si>
  <si>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</si>
  <si>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</si>
  <si>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</si>
  <si>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</si>
  <si>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</si>
  <si>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</si>
  <si>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</si>
  <si>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</si>
  <si>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</si>
  <si>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</si>
  <si>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</si>
  <si>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</si>
  <si>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</si>
  <si>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</si>
  <si>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</si>
  <si>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</si>
  <si>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</si>
  <si>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</si>
  <si>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</si>
  <si>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</si>
  <si>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</si>
  <si>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</si>
  <si>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</si>
  <si>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</si>
  <si>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</si>
  <si>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</si>
  <si>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</si>
  <si>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</si>
  <si>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</si>
  <si>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</si>
  <si>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</si>
  <si>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</si>
  <si>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</si>
  <si>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</si>
  <si>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</si>
  <si>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</si>
  <si>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</si>
  <si>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</si>
  <si>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</si>
  <si>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</si>
  <si>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</si>
  <si>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</si>
  <si>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</si>
  <si>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</si>
  <si>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</si>
  <si>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</si>
  <si>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</si>
  <si>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</si>
  <si>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</si>
  <si>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</si>
  <si>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</si>
  <si>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</si>
  <si>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</si>
  <si>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</si>
  <si>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</si>
  <si>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</si>
  <si>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</si>
  <si>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</si>
  <si>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</si>
  <si>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</si>
  <si>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</si>
  <si>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</si>
  <si>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</si>
  <si>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</si>
  <si>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</si>
  <si>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</si>
  <si>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</si>
  <si>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</si>
  <si>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</si>
  <si>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</si>
  <si>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</si>
  <si>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</si>
  <si>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</si>
  <si>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</si>
  <si>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</si>
  <si>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</si>
  <si>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</si>
  <si>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</si>
  <si>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</si>
  <si>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</si>
  <si>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</si>
  <si>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</si>
  <si>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</si>
  <si>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</si>
  <si>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</si>
  <si>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</si>
  <si>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</si>
  <si>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</si>
  <si>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</si>
  <si>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</si>
  <si>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</si>
  <si>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</si>
  <si>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</si>
  <si>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</si>
  <si>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</si>
  <si>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</si>
  <si>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</si>
  <si>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</si>
  <si>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</si>
  <si>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</si>
  <si>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</si>
  <si>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</si>
  <si>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</si>
  <si>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</si>
  <si>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</si>
  <si>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</si>
  <si>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</si>
  <si>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</si>
  <si>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</si>
  <si>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</si>
  <si>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</si>
  <si>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</si>
  <si>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</si>
  <si>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</si>
  <si>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</si>
  <si>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</si>
  <si>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</si>
  <si>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</si>
  <si>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</si>
  <si>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</si>
  <si>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</si>
  <si>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</si>
  <si>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</si>
  <si>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</si>
  <si>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</si>
  <si>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</si>
  <si>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</si>
  <si>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</si>
  <si>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</si>
  <si>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</si>
  <si>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</si>
  <si>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</si>
  <si>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</si>
  <si>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</si>
  <si>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</si>
  <si>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</si>
  <si>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</si>
  <si>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</si>
  <si>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</si>
  <si>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</si>
  <si>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</si>
  <si>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</si>
  <si>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</si>
  <si>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</si>
  <si>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</si>
  <si>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</si>
  <si>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</si>
  <si>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</si>
  <si>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</si>
  <si>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</si>
  <si>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</si>
  <si>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</si>
  <si>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</si>
  <si>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</si>
  <si>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</si>
  <si>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</si>
  <si>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</si>
  <si>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</si>
  <si>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</si>
  <si>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</si>
  <si>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</si>
  <si>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</si>
  <si>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</si>
  <si>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</si>
  <si>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</si>
  <si>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</si>
  <si>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</si>
  <si>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</si>
  <si>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</si>
  <si>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</si>
  <si>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</si>
  <si>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</si>
  <si>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</si>
  <si>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</si>
  <si>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</si>
  <si>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</si>
  <si>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</si>
  <si>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</si>
  <si>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</si>
  <si>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</si>
  <si>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</si>
  <si>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</si>
  <si>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</si>
  <si>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</si>
  <si>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</si>
  <si>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</si>
  <si>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</si>
  <si>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</si>
  <si>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</si>
  <si>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</si>
  <si>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</si>
  <si>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</si>
  <si>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</si>
  <si>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</si>
  <si>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</si>
  <si>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</si>
  <si>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</si>
  <si>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</si>
  <si>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</si>
  <si>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</si>
  <si>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</si>
  <si>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</si>
  <si>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</si>
  <si>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</si>
  <si>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</si>
  <si>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</si>
  <si>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</si>
  <si>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</si>
  <si>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</si>
  <si>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</si>
  <si>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</si>
  <si>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</si>
  <si>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</si>
  <si>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</si>
  <si>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</si>
  <si>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</si>
  <si>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</si>
  <si>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</si>
  <si>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</si>
  <si>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</si>
  <si>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</si>
  <si>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</si>
  <si>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</si>
  <si>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</si>
  <si>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</si>
  <si>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</si>
  <si>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</si>
  <si>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</si>
  <si>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</si>
  <si>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</si>
  <si>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</si>
  <si>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</si>
  <si>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</si>
  <si>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</si>
  <si>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</si>
  <si>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</si>
  <si>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</si>
  <si>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</si>
  <si>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</si>
  <si>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</si>
  <si>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</si>
  <si>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</si>
  <si>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</si>
  <si>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</si>
  <si>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</si>
  <si>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</si>
  <si>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</si>
  <si>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</si>
  <si>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</si>
  <si>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</si>
  <si>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</si>
  <si>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</si>
  <si>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</si>
  <si>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</si>
  <si>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</si>
  <si>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</si>
  <si>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</si>
  <si>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</si>
  <si>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</si>
  <si>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</si>
  <si>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</si>
  <si>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</si>
  <si>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</si>
  <si>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</si>
  <si>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</si>
  <si>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</si>
  <si>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</si>
  <si>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</si>
  <si>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</si>
  <si>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</si>
  <si>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</si>
  <si>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</si>
  <si>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</si>
  <si>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</si>
  <si>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</si>
  <si>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</si>
  <si>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</si>
  <si>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</si>
  <si>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</si>
  <si>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</si>
  <si>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</si>
  <si>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</si>
  <si>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</si>
  <si>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</si>
  <si>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</si>
  <si>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</si>
  <si>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</si>
  <si>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</si>
  <si>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</si>
  <si>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</si>
  <si>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</si>
  <si>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</si>
  <si>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</si>
  <si>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</si>
  <si>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</si>
  <si>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</si>
  <si>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</si>
  <si>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</si>
  <si>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</si>
  <si>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</si>
  <si>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</si>
  <si>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</si>
  <si>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</si>
  <si>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</si>
  <si>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</si>
  <si>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</si>
  <si>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</si>
  <si>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</si>
  <si>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</si>
  <si>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</si>
  <si>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</si>
  <si>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</si>
  <si>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</si>
  <si>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</si>
  <si>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</si>
  <si>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</si>
  <si>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</si>
  <si>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</si>
  <si>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</si>
  <si>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</si>
  <si>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</si>
  <si>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</si>
  <si>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</si>
  <si>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</si>
  <si>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</si>
  <si>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</si>
  <si>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</si>
  <si>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</si>
  <si>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</si>
  <si>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</si>
  <si>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</si>
  <si>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</si>
  <si>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</si>
  <si>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</si>
  <si>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</si>
  <si>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</si>
  <si>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</si>
  <si>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</si>
  <si>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</si>
  <si>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</si>
  <si>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</si>
  <si>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</si>
  <si>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</si>
  <si>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</si>
  <si>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</si>
  <si>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</si>
  <si>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</si>
  <si>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</si>
  <si>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</si>
  <si>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</si>
  <si>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</si>
  <si>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</si>
  <si>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</si>
  <si>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</si>
  <si>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</si>
  <si>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</si>
  <si>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</si>
  <si>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</si>
  <si>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</si>
  <si>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</si>
  <si>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</si>
  <si>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</si>
  <si>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</si>
  <si>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</si>
  <si>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</si>
  <si>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</si>
  <si>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</si>
  <si>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</si>
  <si>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</si>
  <si>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</si>
  <si>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</si>
  <si>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</si>
  <si>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</si>
  <si>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</si>
  <si>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</si>
  <si>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</si>
  <si>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</si>
  <si>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</si>
  <si>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</si>
  <si>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</si>
  <si>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</si>
  <si>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</si>
  <si>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</si>
  <si>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</si>
  <si>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</si>
  <si>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</si>
  <si>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</si>
  <si>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</si>
  <si>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</si>
  <si>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</si>
  <si>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</si>
  <si>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</si>
  <si>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</si>
  <si>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</si>
  <si>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</si>
  <si>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</si>
  <si>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</si>
  <si>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</si>
  <si>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</si>
  <si>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</si>
  <si>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</si>
  <si>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</si>
  <si>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</si>
  <si>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</si>
  <si>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</si>
  <si>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</si>
  <si>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</si>
  <si>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</si>
  <si>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</si>
  <si>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</si>
  <si>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</si>
  <si>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</si>
  <si>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</si>
  <si>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</si>
  <si>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</si>
  <si>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</si>
  <si>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</si>
  <si>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</si>
  <si>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</si>
  <si>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</si>
  <si>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</si>
  <si>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</si>
  <si>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</si>
  <si>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</si>
  <si>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</si>
  <si>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</si>
  <si>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</si>
  <si>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</si>
  <si>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</si>
  <si>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</si>
  <si>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</si>
  <si>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</si>
  <si>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</si>
  <si>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</si>
  <si>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</si>
  <si>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</si>
  <si>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</si>
  <si>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</si>
  <si>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</si>
  <si>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</si>
  <si>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</si>
  <si>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</si>
  <si>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</si>
  <si>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</si>
  <si>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</si>
  <si>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</si>
  <si>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</si>
  <si>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</si>
  <si>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</si>
  <si>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</si>
  <si>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</si>
  <si>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</si>
  <si>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</si>
  <si>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</si>
  <si>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</si>
  <si>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</si>
  <si>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</si>
  <si>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</si>
  <si>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</si>
  <si>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</si>
  <si>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</si>
  <si>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</si>
  <si>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</si>
  <si>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</si>
  <si>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</si>
  <si>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</si>
  <si>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</si>
  <si>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</si>
  <si>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</si>
  <si>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</si>
  <si>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</si>
  <si>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</si>
  <si>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</si>
  <si>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</si>
  <si>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</si>
  <si>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</si>
  <si>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</si>
  <si>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</si>
  <si>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</si>
  <si>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</si>
  <si>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</si>
  <si>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</si>
  <si>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</si>
  <si>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</si>
  <si>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</si>
  <si>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</si>
  <si>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</si>
  <si>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</si>
  <si>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</si>
  <si>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</si>
  <si>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</si>
  <si>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</si>
  <si>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</si>
  <si>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</si>
  <si>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</si>
  <si>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</si>
  <si>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</si>
  <si>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</si>
  <si>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</si>
  <si>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</si>
  <si>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</si>
  <si>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</si>
  <si>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</si>
  <si>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</si>
  <si>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</si>
  <si>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</si>
  <si>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</si>
  <si>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</si>
  <si>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</si>
  <si>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</si>
  <si>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</si>
  <si>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</si>
  <si>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</si>
  <si>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</si>
  <si>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</si>
  <si>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</si>
  <si>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</si>
  <si>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</si>
  <si>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</si>
  <si>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</si>
  <si>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</si>
  <si>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</si>
  <si>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</si>
  <si>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</si>
  <si>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</si>
  <si>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</si>
  <si>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</si>
  <si>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</si>
  <si>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</si>
  <si>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</si>
  <si>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</si>
  <si>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</si>
  <si>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</si>
  <si>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</si>
  <si>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</si>
  <si>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</si>
  <si>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</si>
  <si>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</si>
  <si>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</si>
  <si>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</si>
  <si>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</si>
  <si>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</si>
  <si>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</si>
  <si>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</si>
  <si>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</si>
  <si>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</si>
  <si>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</si>
  <si>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</si>
  <si>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</si>
  <si>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</si>
  <si>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</si>
  <si>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</si>
  <si>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</si>
  <si>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</si>
  <si>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</si>
  <si>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</si>
  <si>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</si>
  <si>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</si>
  <si>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</si>
  <si>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</si>
  <si>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</si>
  <si>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</si>
  <si>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</si>
  <si>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</si>
  <si>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</si>
  <si>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</si>
  <si>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</si>
  <si>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</si>
  <si>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</si>
  <si>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</si>
  <si>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</si>
  <si>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</si>
  <si>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</si>
  <si>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</si>
  <si>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</si>
  <si>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</si>
  <si>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</si>
  <si>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</si>
  <si>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</si>
  <si>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</si>
  <si>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</si>
  <si>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</si>
  <si>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</si>
  <si>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</si>
  <si>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</si>
  <si>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</si>
  <si>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</si>
  <si>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</si>
  <si>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</si>
  <si>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</si>
  <si>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</si>
  <si>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</si>
  <si>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</si>
  <si>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</si>
  <si>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</si>
  <si>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</si>
  <si>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</si>
  <si>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</si>
  <si>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</si>
  <si>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</si>
  <si>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</si>
  <si>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</si>
  <si>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</si>
  <si>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</si>
  <si>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</si>
  <si>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</si>
  <si>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</si>
  <si>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</si>
  <si>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</si>
  <si>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</si>
  <si>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</si>
  <si>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</si>
  <si>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</si>
  <si>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</si>
  <si>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</si>
  <si>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</si>
  <si>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</si>
  <si>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</si>
  <si>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</si>
  <si>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</si>
  <si>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</si>
  <si>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</si>
  <si>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</si>
  <si>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</si>
  <si>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</si>
  <si>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</si>
  <si>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</si>
  <si>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</si>
  <si>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</si>
  <si>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</si>
  <si>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</si>
  <si>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</si>
  <si>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</si>
  <si>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</si>
  <si>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</si>
  <si>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</si>
  <si>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</si>
  <si>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</si>
  <si>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</si>
  <si>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</si>
  <si>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</si>
  <si>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</si>
  <si>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</si>
  <si>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</si>
  <si>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</si>
  <si>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</si>
  <si>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</si>
  <si>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</si>
  <si>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</si>
  <si>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</si>
  <si>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</si>
  <si>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</si>
  <si>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</si>
  <si>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</si>
  <si>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</si>
  <si>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</si>
  <si>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</si>
  <si>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</si>
  <si>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</si>
  <si>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</si>
  <si>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</si>
  <si>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</si>
  <si>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</si>
  <si>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</si>
  <si>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</si>
  <si>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</si>
  <si>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</si>
  <si>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</si>
  <si>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</si>
  <si>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</si>
  <si>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</si>
  <si>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</si>
  <si>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</si>
  <si>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</si>
  <si>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</si>
  <si>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</si>
  <si>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</si>
  <si>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</si>
  <si>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</si>
  <si>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</si>
  <si>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</si>
  <si>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</si>
  <si>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</si>
  <si>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</si>
  <si>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</si>
  <si>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</si>
  <si>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</si>
  <si>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</si>
  <si>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</si>
  <si>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</si>
  <si>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</si>
  <si>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</si>
  <si>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</si>
  <si>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</si>
  <si>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</si>
  <si>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</si>
  <si>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</si>
  <si>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</si>
  <si>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</si>
  <si>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</si>
  <si>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</si>
  <si>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</si>
  <si>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</si>
  <si>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</si>
  <si>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</si>
  <si>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</si>
  <si>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</si>
  <si>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</si>
  <si>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</si>
  <si>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</si>
  <si>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</si>
  <si>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</si>
  <si>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</si>
  <si>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</si>
  <si>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</si>
  <si>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</si>
  <si>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</si>
  <si>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</si>
  <si>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</si>
  <si>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</si>
  <si>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</si>
  <si>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</si>
  <si>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</si>
  <si>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</si>
  <si>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</si>
  <si>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</si>
  <si>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</si>
  <si>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</si>
  <si>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</si>
  <si>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</si>
  <si>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</si>
  <si>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</si>
  <si>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</si>
  <si>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</si>
  <si>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</si>
  <si>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</si>
  <si>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</si>
  <si>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</si>
  <si>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</si>
  <si>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</si>
  <si>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</si>
  <si>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</si>
  <si>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</si>
  <si>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</si>
  <si>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</si>
  <si>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</si>
  <si>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</si>
  <si>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</si>
  <si>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</si>
  <si>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</si>
  <si>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</si>
  <si>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</si>
  <si>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</si>
  <si>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</si>
  <si>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</si>
  <si>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</si>
  <si>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</si>
  <si>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</si>
  <si>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</si>
  <si>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</si>
  <si>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</si>
  <si>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</si>
  <si>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</si>
  <si>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</si>
  <si>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</si>
  <si>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</si>
  <si>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</si>
  <si>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</si>
  <si>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</si>
  <si>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</si>
  <si>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</si>
  <si>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</si>
  <si>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</si>
  <si>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</si>
  <si>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</si>
  <si>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</si>
  <si>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</si>
  <si>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</si>
  <si>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</si>
  <si>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</si>
  <si>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</si>
  <si>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</si>
  <si>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</si>
  <si>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</si>
  <si>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</si>
  <si>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</si>
  <si>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</si>
  <si>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</si>
  <si>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</si>
  <si>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</si>
  <si>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</si>
  <si>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</si>
  <si>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</si>
  <si>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</si>
  <si>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</si>
  <si>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</si>
  <si>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</si>
  <si>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</si>
  <si>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</si>
  <si>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</si>
  <si>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</si>
  <si>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</si>
  <si>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</si>
  <si>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</si>
  <si>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</si>
  <si>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</si>
  <si>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</si>
  <si>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</si>
  <si>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</si>
  <si>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</si>
  <si>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</si>
  <si>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</si>
  <si>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</si>
  <si>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</si>
  <si>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</si>
  <si>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</si>
  <si>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</si>
  <si>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</si>
  <si>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</si>
  <si>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</si>
  <si>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</si>
  <si>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</si>
  <si>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</si>
  <si>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</si>
  <si>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</si>
  <si>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</si>
  <si>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</si>
  <si>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</si>
  <si>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</si>
  <si>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</si>
  <si>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</si>
  <si>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</si>
  <si>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</si>
  <si>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</si>
  <si>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</si>
  <si>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</si>
  <si>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</si>
  <si>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</si>
  <si>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</si>
  <si>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</si>
  <si>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</si>
  <si>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</si>
  <si>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</si>
  <si>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</si>
  <si>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</si>
  <si>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</si>
  <si>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</si>
  <si>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</si>
  <si>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</si>
  <si>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</si>
  <si>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</si>
  <si>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</si>
  <si>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</si>
  <si>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</si>
  <si>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</si>
  <si>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</si>
  <si>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</si>
  <si>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</si>
  <si>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</si>
  <si>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</si>
  <si>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</si>
  <si>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</si>
  <si>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</si>
  <si>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</si>
  <si>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</si>
  <si>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</si>
  <si>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</si>
  <si>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</si>
  <si>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</si>
  <si>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</si>
  <si>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</si>
  <si>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</si>
  <si>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</si>
  <si>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</si>
  <si>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</si>
  <si>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</si>
  <si>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</si>
  <si>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</si>
  <si>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</si>
  <si>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</si>
  <si>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</si>
  <si>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</si>
  <si>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</si>
  <si>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</si>
  <si>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</si>
  <si>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</si>
  <si>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</si>
  <si>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</si>
  <si>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</si>
  <si>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</si>
  <si>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</si>
  <si>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</si>
  <si>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</si>
  <si>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</si>
  <si>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</si>
  <si>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</si>
  <si>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</si>
  <si>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</si>
  <si>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</si>
  <si>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</si>
  <si>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</si>
  <si>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</si>
  <si>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</si>
  <si>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</si>
  <si>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</si>
  <si>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</si>
  <si>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</si>
  <si>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</si>
  <si>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</si>
  <si>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</si>
  <si>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</si>
  <si>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</si>
  <si>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</si>
  <si>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</si>
  <si>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</si>
  <si>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</si>
  <si>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</si>
  <si>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</si>
  <si>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</si>
  <si>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</si>
  <si>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</si>
  <si>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</si>
  <si>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</si>
  <si>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</si>
  <si>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</si>
  <si>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</si>
  <si>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</si>
  <si>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</si>
  <si>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</si>
  <si>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</si>
  <si>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</si>
  <si>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</si>
  <si>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</si>
  <si>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</si>
  <si>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</si>
  <si>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</si>
  <si>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</si>
  <si>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</si>
  <si>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</si>
  <si>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</si>
  <si>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</si>
  <si>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</si>
  <si>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</si>
  <si>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</si>
  <si>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</si>
  <si>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</si>
  <si>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</si>
  <si>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</si>
  <si>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</si>
  <si>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</si>
  <si>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</si>
  <si>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</si>
  <si>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</si>
  <si>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</si>
  <si>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</si>
  <si>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</si>
  <si>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</si>
  <si>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</si>
  <si>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</si>
  <si>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</si>
  <si>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</si>
  <si>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</si>
  <si>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</si>
  <si>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</si>
  <si>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</si>
  <si>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</si>
  <si>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</si>
  <si>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</si>
  <si>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</si>
  <si>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</si>
  <si>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</si>
  <si>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</si>
  <si>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</si>
  <si>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</si>
  <si>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</si>
  <si>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</si>
  <si>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</si>
  <si>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</si>
  <si>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</si>
  <si>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</si>
  <si>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</si>
  <si>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</si>
  <si>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</si>
  <si>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</si>
  <si>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</si>
  <si>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</si>
  <si>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</si>
  <si>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</si>
  <si>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</si>
  <si>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</si>
  <si>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</si>
  <si>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</si>
  <si>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</si>
  <si>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</si>
  <si>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</si>
  <si>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</si>
  <si>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</si>
  <si>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</si>
  <si>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</si>
  <si>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</si>
  <si>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</si>
  <si>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</si>
  <si>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</si>
  <si>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</si>
  <si>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</si>
  <si>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</si>
  <si>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</si>
  <si>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</si>
  <si>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</si>
  <si>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</si>
  <si>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</si>
  <si>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</si>
  <si>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</si>
  <si>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</si>
  <si>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</si>
  <si>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</si>
  <si>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</si>
  <si>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</si>
  <si>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</si>
  <si>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</si>
  <si>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</si>
  <si>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</si>
  <si>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</si>
  <si>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</si>
  <si>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</si>
  <si>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</si>
  <si>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</si>
  <si>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</si>
  <si>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</si>
  <si>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</si>
  <si>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</si>
  <si>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</si>
  <si>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</si>
  <si>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</si>
  <si>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</si>
  <si>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</si>
  <si>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</si>
  <si>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</si>
  <si>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</si>
  <si>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</si>
  <si>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</si>
  <si>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</si>
  <si>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</si>
  <si>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</si>
  <si>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</si>
  <si>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</si>
  <si>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</si>
  <si>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</si>
  <si>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</si>
  <si>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</si>
  <si>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</si>
  <si>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</si>
  <si>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</si>
  <si>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</si>
  <si>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</si>
  <si>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</si>
  <si>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</si>
  <si>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</si>
  <si>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</si>
  <si>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</si>
  <si>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</si>
  <si>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</si>
  <si>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</si>
  <si>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</si>
  <si>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</si>
  <si>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</si>
  <si>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</si>
  <si>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</si>
  <si>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</si>
  <si>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</si>
  <si>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</si>
  <si>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</si>
  <si>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</si>
  <si>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</si>
  <si>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</si>
  <si>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</si>
  <si>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</si>
  <si>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</si>
  <si>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</si>
  <si>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</si>
  <si>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</si>
  <si>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</si>
  <si>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</si>
  <si>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</si>
  <si>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</si>
  <si>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</si>
  <si>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</si>
  <si>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</si>
  <si>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</si>
  <si>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</si>
  <si>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</si>
  <si>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</si>
  <si>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</si>
  <si>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</si>
  <si>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</si>
  <si>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</si>
  <si>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</si>
  <si>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</si>
  <si>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</si>
  <si>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</si>
  <si>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</si>
  <si>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</si>
  <si>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</si>
  <si>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</si>
  <si>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</si>
  <si>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</si>
  <si>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</si>
  <si>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</si>
  <si>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</si>
  <si>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</si>
  <si>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</si>
  <si>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</si>
  <si>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</si>
  <si>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</si>
  <si>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</si>
  <si>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</si>
  <si>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</si>
  <si>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</si>
  <si>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</si>
  <si>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</si>
  <si>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</si>
  <si>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</si>
  <si>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</si>
  <si>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</si>
  <si>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</si>
  <si>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</si>
  <si>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</si>
  <si>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</si>
  <si>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</si>
  <si>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</si>
  <si>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</si>
  <si>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</si>
  <si>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</si>
  <si>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</si>
  <si>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</si>
  <si>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</si>
  <si>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</si>
  <si>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</si>
  <si>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</si>
  <si>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</si>
  <si>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</si>
  <si>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</si>
  <si>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</si>
  <si>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</si>
  <si>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</si>
  <si>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</si>
  <si>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</si>
  <si>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</si>
  <si>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</si>
  <si>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</si>
  <si>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</si>
  <si>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</si>
  <si>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</si>
  <si>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</si>
  <si>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</si>
  <si>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</si>
  <si>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</si>
  <si>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</si>
  <si>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</si>
  <si>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</si>
  <si>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</si>
  <si>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</si>
  <si>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</si>
  <si>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</si>
  <si>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</si>
  <si>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</si>
  <si>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</si>
  <si>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</si>
  <si>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</si>
  <si>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</si>
  <si>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</si>
  <si>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</si>
  <si>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</si>
  <si>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</si>
  <si>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</si>
  <si>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</si>
  <si>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</si>
  <si>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</si>
  <si>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</si>
  <si>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</si>
  <si>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</si>
  <si>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</si>
  <si>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</si>
  <si>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</si>
  <si>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</si>
  <si>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</si>
  <si>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</si>
  <si>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</si>
  <si>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</si>
  <si>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</si>
  <si>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</si>
  <si>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</si>
  <si>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</si>
  <si>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</si>
  <si>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</si>
  <si>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</si>
  <si>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</si>
  <si>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</si>
  <si>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</si>
  <si>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</si>
  <si>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</si>
  <si>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</si>
  <si>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</si>
  <si>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</si>
  <si>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</si>
  <si>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</si>
  <si>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</si>
  <si>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</si>
  <si>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</si>
  <si>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</si>
  <si>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</si>
  <si>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</si>
  <si>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</si>
  <si>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</si>
  <si>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</si>
  <si>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</si>
  <si>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</si>
  <si>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</si>
  <si>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</si>
  <si>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</si>
  <si>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</si>
  <si>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</si>
  <si>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</si>
  <si>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</si>
  <si>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</si>
  <si>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</si>
  <si>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</si>
  <si>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</si>
  <si>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</si>
  <si>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</si>
  <si>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</si>
  <si>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</si>
  <si>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</si>
  <si>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</si>
  <si>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</si>
  <si>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</si>
  <si>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</si>
  <si>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</si>
  <si>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</si>
  <si>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</si>
  <si>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</si>
  <si>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</si>
  <si>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</si>
  <si>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</si>
  <si>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</si>
  <si>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</si>
  <si>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</si>
  <si>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</si>
  <si>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</si>
  <si>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</si>
  <si>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</si>
  <si>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</si>
  <si>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</si>
  <si>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</si>
  <si>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</si>
  <si>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</si>
  <si>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</si>
  <si>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</si>
  <si>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</si>
  <si>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</si>
  <si>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</si>
  <si>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</si>
  <si>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</si>
  <si>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</si>
  <si>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</si>
  <si>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</si>
  <si>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</si>
  <si>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</si>
  <si>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</si>
  <si>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</si>
  <si>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</si>
  <si>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</si>
  <si>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</si>
  <si>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</si>
  <si>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</si>
  <si>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</si>
  <si>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</si>
  <si>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</si>
  <si>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</si>
  <si>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</si>
  <si>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</si>
  <si>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</si>
  <si>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</si>
  <si>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</si>
  <si>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</si>
  <si>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</si>
  <si>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</si>
  <si>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</si>
  <si>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</si>
  <si>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</si>
  <si>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</si>
  <si>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</si>
  <si>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</si>
  <si>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</si>
  <si>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</si>
  <si>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</si>
  <si>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</si>
  <si>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</si>
  <si>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</si>
  <si>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</si>
  <si>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</si>
  <si>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</si>
  <si>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</si>
  <si>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</si>
  <si>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</si>
  <si>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</si>
  <si>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</si>
  <si>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</si>
  <si>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</si>
  <si>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</si>
  <si>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</si>
  <si>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</si>
  <si>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</si>
  <si>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</si>
  <si>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</si>
  <si>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</si>
  <si>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</si>
  <si>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</si>
  <si>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</si>
  <si>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</si>
  <si>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</si>
  <si>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</si>
  <si>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</si>
  <si>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</si>
  <si>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</si>
  <si>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</si>
  <si>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</si>
  <si>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</si>
  <si>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</si>
  <si>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</si>
  <si>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</si>
  <si>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</si>
  <si>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</si>
  <si>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</si>
  <si>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</si>
  <si>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</si>
  <si>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</si>
  <si>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</si>
  <si>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</si>
  <si>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</si>
  <si>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</si>
  <si>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</si>
  <si>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</si>
  <si>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</si>
  <si>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</si>
  <si>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</si>
  <si>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</si>
  <si>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</si>
  <si>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</si>
  <si>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</si>
  <si>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</si>
  <si>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</si>
  <si>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</si>
  <si>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</si>
  <si>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</si>
  <si>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</si>
  <si>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</si>
  <si>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</si>
  <si>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</si>
  <si>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</si>
  <si>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</si>
  <si>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</si>
  <si>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</si>
  <si>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</si>
  <si>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</si>
  <si>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</si>
  <si>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</si>
  <si>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</si>
  <si>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</si>
  <si>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</si>
  <si>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</si>
  <si>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</si>
  <si>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</si>
  <si>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</si>
  <si>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</si>
  <si>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</si>
  <si>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</si>
  <si>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</si>
  <si>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</si>
  <si>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</si>
  <si>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</si>
  <si>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</si>
  <si>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</si>
  <si>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</si>
  <si>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</si>
  <si>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</si>
  <si>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</si>
  <si>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</si>
  <si>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</si>
  <si>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</si>
  <si>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</si>
  <si>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</si>
  <si>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</si>
  <si>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</si>
  <si>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</si>
  <si>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</si>
  <si>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</si>
  <si>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</si>
  <si>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</si>
  <si>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</si>
  <si>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</si>
  <si>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</si>
  <si>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</si>
  <si>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</si>
  <si>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</si>
  <si>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</si>
  <si>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</si>
  <si>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</si>
  <si>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</si>
  <si>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</si>
  <si>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</si>
  <si>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</si>
  <si>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</si>
  <si>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</si>
  <si>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</si>
  <si>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</si>
  <si>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</si>
  <si>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</si>
  <si>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</si>
  <si>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</si>
  <si>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</si>
  <si>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</si>
  <si>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</si>
  <si>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</si>
  <si>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</si>
  <si>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</si>
  <si>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</si>
  <si>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</si>
  <si>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</si>
  <si>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</si>
  <si>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</si>
  <si>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</si>
  <si>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</si>
  <si>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</si>
  <si>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</si>
  <si>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</si>
  <si>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</si>
  <si>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</si>
  <si>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</si>
  <si>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</si>
  <si>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</si>
  <si>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</si>
  <si>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</si>
  <si>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</si>
  <si>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</si>
  <si>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</si>
  <si>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</si>
  <si>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</si>
  <si>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</si>
  <si>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</si>
  <si>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</si>
  <si>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</si>
  <si>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</si>
  <si>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</si>
  <si>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</si>
  <si>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</si>
  <si>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</si>
  <si>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</si>
  <si>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</si>
  <si>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</si>
  <si>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</si>
  <si>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</si>
  <si>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</si>
  <si>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</si>
  <si>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</si>
  <si>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</si>
  <si>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</si>
  <si>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</si>
  <si>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</si>
  <si>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</si>
  <si>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</si>
  <si>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</si>
  <si>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</si>
  <si>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</si>
  <si>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</si>
  <si>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</si>
  <si>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</si>
  <si>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</si>
  <si>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</si>
  <si>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</si>
  <si>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</si>
  <si>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</si>
  <si>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</si>
  <si>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</si>
  <si>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</si>
  <si>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</si>
  <si>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</si>
  <si>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</si>
  <si>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</si>
  <si>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</si>
  <si>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</si>
  <si>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</si>
  <si>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</si>
  <si>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</si>
  <si>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</si>
  <si>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</si>
  <si>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</si>
  <si>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</si>
  <si>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</si>
  <si>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</si>
  <si>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</si>
  <si>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</si>
  <si>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</si>
  <si>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</si>
  <si>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</si>
  <si>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</si>
  <si>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</si>
  <si>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</si>
  <si>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</si>
  <si>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</si>
  <si>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</si>
  <si>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</si>
  <si>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</si>
  <si>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</si>
  <si>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</si>
  <si>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</si>
  <si>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</si>
  <si>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</si>
  <si>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</si>
  <si>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</si>
  <si>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</si>
  <si>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</si>
  <si>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</si>
  <si>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</si>
  <si>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</si>
  <si>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</si>
  <si>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</si>
  <si>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</si>
  <si>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</si>
  <si>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</si>
  <si>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</si>
  <si>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</si>
  <si>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</si>
  <si>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</si>
  <si>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</si>
  <si>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</si>
  <si>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</si>
  <si>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</si>
  <si>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</si>
  <si>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</si>
  <si>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</si>
  <si>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</si>
  <si>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</si>
  <si>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</si>
  <si>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</si>
  <si>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</si>
  <si>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</si>
  <si>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</si>
  <si>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</si>
  <si>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</si>
  <si>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</si>
  <si>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</si>
  <si>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</si>
  <si>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</si>
  <si>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</si>
  <si>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</si>
  <si>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</si>
  <si>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</si>
  <si>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</si>
  <si>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</si>
  <si>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</si>
  <si>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</si>
  <si>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</si>
  <si>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</si>
  <si>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</si>
  <si>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</si>
  <si>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</si>
  <si>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</si>
  <si>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</si>
  <si>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</si>
  <si>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</si>
  <si>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</si>
  <si>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</si>
  <si>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</si>
  <si>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</si>
  <si>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</si>
  <si>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</si>
  <si>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</si>
  <si>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</si>
  <si>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</si>
  <si>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</si>
  <si>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</si>
  <si>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</si>
  <si>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</si>
  <si>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</si>
  <si>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</si>
  <si>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</si>
  <si>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</si>
  <si>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</si>
  <si>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</si>
  <si>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</si>
  <si>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</si>
  <si>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</si>
  <si>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</si>
  <si>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</si>
  <si>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</si>
  <si>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</si>
  <si>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</si>
  <si>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</si>
  <si>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</si>
  <si>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</si>
  <si>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</si>
  <si>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</si>
  <si>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</si>
  <si>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</si>
  <si>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</si>
  <si>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</si>
  <si>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</si>
  <si>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</si>
  <si>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</si>
  <si>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</si>
  <si>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</si>
  <si>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</si>
  <si>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</si>
  <si>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</si>
  <si>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</si>
  <si>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</si>
  <si>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</si>
  <si>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</si>
  <si>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</si>
  <si>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</si>
  <si>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</si>
  <si>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</si>
  <si>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</si>
  <si>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</si>
  <si>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</si>
  <si>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</si>
  <si>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</si>
  <si>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</si>
  <si>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</si>
  <si>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</si>
  <si>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</si>
  <si>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</si>
  <si>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</si>
  <si>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</si>
  <si>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</si>
  <si>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</si>
  <si>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</si>
  <si>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</si>
  <si>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</si>
  <si>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</si>
  <si>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</si>
  <si>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</si>
  <si>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</si>
  <si>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</si>
  <si>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</si>
  <si>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</si>
  <si>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</si>
  <si>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</si>
  <si>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</si>
  <si>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</si>
  <si>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</si>
  <si>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</si>
  <si>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</si>
  <si>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</si>
  <si>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</si>
  <si>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</si>
  <si>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</si>
  <si>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</si>
  <si>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</si>
  <si>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</si>
  <si>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</si>
  <si>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</si>
  <si>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</si>
  <si>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</si>
  <si>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</si>
  <si>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</si>
  <si>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</si>
  <si>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</si>
  <si>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</si>
  <si>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</si>
  <si>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</si>
  <si>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</si>
  <si>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</si>
  <si>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</si>
  <si>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</si>
  <si>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</si>
  <si>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</si>
  <si>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</si>
  <si>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</si>
  <si>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</si>
  <si>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</si>
  <si>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</si>
  <si>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</si>
  <si>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</si>
  <si>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</si>
  <si>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</si>
  <si>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</si>
  <si>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</si>
  <si>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</si>
  <si>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</si>
  <si>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</si>
  <si>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</si>
  <si>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</si>
  <si>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</si>
  <si>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</si>
  <si>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</si>
  <si>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</si>
  <si>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</si>
  <si>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</si>
  <si>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</si>
  <si>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</si>
  <si>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</si>
  <si>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</si>
  <si>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</si>
  <si>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</si>
  <si>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</si>
  <si>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</si>
  <si>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</si>
  <si>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</si>
  <si>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</si>
  <si>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</si>
  <si>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</si>
  <si>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</si>
  <si>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</si>
  <si>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</si>
  <si>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</si>
  <si>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</si>
  <si>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</si>
  <si>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</si>
  <si>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</si>
  <si>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</si>
  <si>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</si>
  <si>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</si>
  <si>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</si>
  <si>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</si>
  <si>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</si>
  <si>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</si>
  <si>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</si>
  <si>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</si>
  <si>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</si>
  <si>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</si>
  <si>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</si>
  <si>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</si>
  <si>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</si>
  <si>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</si>
  <si>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</si>
  <si>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</si>
  <si>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</si>
  <si>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</si>
  <si>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</si>
  <si>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</si>
  <si>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</si>
  <si>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</si>
  <si>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</si>
  <si>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</si>
  <si>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</si>
  <si>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</si>
  <si>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</si>
  <si>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</si>
  <si>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</si>
  <si>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</si>
  <si>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</si>
  <si>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</si>
  <si>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</si>
  <si>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</si>
  <si>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</si>
  <si>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</si>
  <si>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</si>
  <si>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</si>
  <si>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</si>
  <si>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</si>
  <si>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</si>
  <si>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</si>
  <si>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</si>
  <si>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</si>
  <si>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</si>
  <si>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</si>
  <si>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</si>
  <si>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</si>
  <si>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</si>
  <si>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</si>
  <si>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</si>
  <si>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</si>
  <si>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</si>
  <si>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</si>
  <si>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</si>
  <si>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</si>
  <si>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</si>
  <si>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</si>
  <si>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</si>
  <si>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</si>
  <si>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</si>
  <si>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</si>
  <si>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</si>
  <si>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</si>
  <si>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</si>
  <si>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</si>
  <si>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</si>
  <si>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</si>
  <si>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</si>
  <si>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</si>
  <si>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</si>
  <si>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</si>
  <si>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</si>
  <si>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</si>
  <si>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</si>
  <si>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</si>
  <si>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</si>
  <si>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</si>
  <si>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</si>
  <si>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</si>
  <si>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</si>
  <si>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</si>
  <si>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</si>
  <si>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</si>
  <si>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</si>
  <si>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</si>
  <si>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</si>
  <si>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</si>
  <si>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</si>
  <si>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</si>
  <si>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</si>
  <si>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</si>
  <si>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</si>
  <si>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</si>
  <si>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</si>
  <si>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</si>
  <si>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</si>
  <si>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</si>
  <si>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</si>
  <si>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</si>
  <si>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</si>
  <si>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</si>
  <si>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</si>
  <si>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</si>
  <si>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</si>
  <si>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</si>
  <si>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</si>
  <si>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</si>
  <si>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</si>
  <si>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</si>
  <si>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</si>
  <si>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</si>
  <si>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</si>
  <si>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</si>
  <si>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</si>
  <si>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</si>
  <si>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</si>
  <si>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</si>
  <si>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</si>
  <si>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</si>
  <si>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</si>
  <si>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</si>
  <si>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</si>
  <si>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</si>
  <si>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</si>
  <si>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</si>
  <si>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</si>
  <si>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</si>
  <si>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</si>
  <si>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</si>
  <si>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</si>
  <si>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</si>
  <si>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</si>
  <si>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</si>
  <si>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</si>
  <si>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</si>
  <si>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</si>
  <si>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</si>
  <si>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</si>
  <si>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</si>
  <si>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</si>
  <si>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</si>
  <si>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</si>
  <si>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</si>
  <si>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</si>
  <si>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</si>
  <si>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</si>
  <si>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</si>
  <si>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</si>
  <si>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</si>
  <si>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</si>
  <si>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</si>
  <si>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</si>
  <si>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</si>
  <si>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</si>
  <si>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</si>
  <si>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</si>
  <si>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</si>
  <si>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</si>
  <si>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</si>
  <si>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</si>
  <si>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</si>
  <si>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</si>
  <si>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</si>
  <si>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</si>
  <si>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</si>
  <si>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</si>
  <si>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</si>
  <si>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</si>
  <si>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</si>
  <si>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</si>
  <si>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</si>
  <si>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</si>
  <si>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</si>
  <si>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</si>
  <si>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</si>
  <si>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</si>
  <si>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</si>
  <si>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</si>
  <si>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</si>
  <si>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</si>
  <si>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</si>
  <si>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</si>
  <si>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</si>
  <si>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</si>
  <si>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</si>
  <si>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</si>
  <si>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</si>
  <si>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</si>
  <si>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</si>
  <si>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</si>
  <si>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</si>
  <si>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</si>
  <si>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</si>
  <si>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</si>
  <si>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</si>
  <si>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</si>
  <si>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</si>
  <si>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</si>
  <si>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</si>
  <si>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</si>
  <si>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</si>
  <si>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</si>
  <si>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</si>
  <si>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</si>
  <si>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</si>
  <si>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</si>
  <si>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</si>
  <si>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</si>
  <si>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</si>
  <si>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</si>
  <si>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</si>
  <si>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</si>
  <si>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</si>
  <si>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</si>
  <si>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</si>
  <si>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</si>
  <si>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</si>
  <si>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</si>
  <si>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</si>
  <si>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</si>
  <si>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</si>
  <si>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</si>
  <si>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</si>
  <si>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</si>
  <si>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</si>
  <si>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</si>
  <si>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</si>
  <si>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</si>
  <si>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</si>
  <si>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</si>
  <si>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</si>
  <si>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</si>
  <si>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</si>
  <si>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</si>
  <si>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</si>
  <si>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</si>
  <si>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</si>
  <si>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</si>
  <si>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</si>
  <si>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</si>
  <si>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</si>
  <si>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</si>
  <si>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</si>
  <si>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</si>
  <si>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</si>
  <si>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</si>
  <si>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</si>
  <si>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</si>
  <si>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</si>
  <si>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</si>
  <si>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</si>
  <si>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</si>
  <si>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</si>
  <si>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</si>
  <si>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</si>
  <si>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</si>
  <si>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</si>
  <si>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</si>
  <si>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</si>
  <si>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</si>
  <si>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</si>
  <si>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</si>
  <si>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</si>
  <si>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</si>
  <si>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</si>
  <si>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</si>
  <si>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</si>
  <si>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</si>
  <si>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</si>
  <si>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</si>
  <si>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</si>
  <si>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</si>
  <si>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</si>
  <si>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</si>
  <si>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</si>
  <si>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</si>
  <si>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</si>
  <si>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</si>
  <si>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</si>
  <si>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</si>
  <si>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</si>
  <si>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</si>
  <si>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</si>
  <si>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</si>
  <si>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</si>
  <si>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</si>
  <si>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</si>
  <si>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</si>
  <si>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</si>
  <si>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</si>
  <si>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</si>
  <si>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</si>
  <si>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</si>
  <si>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</si>
  <si>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</si>
  <si>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</si>
  <si>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</si>
  <si>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</si>
  <si>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</si>
  <si>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</si>
  <si>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</si>
  <si>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</si>
  <si>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</si>
  <si>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</si>
  <si>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</si>
  <si>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</si>
  <si>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</si>
  <si>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</si>
  <si>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</si>
  <si>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</si>
  <si>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</si>
  <si>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</si>
  <si>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</si>
  <si>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</si>
  <si>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</si>
  <si>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</si>
  <si>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</si>
  <si>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</si>
  <si>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</si>
  <si>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</si>
  <si>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</si>
  <si>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</si>
  <si>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</si>
  <si>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</si>
  <si>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</si>
  <si>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</si>
  <si>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</si>
  <si>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</si>
  <si>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</si>
  <si>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</si>
  <si>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</si>
  <si>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</si>
  <si>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</si>
  <si>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</si>
  <si>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</si>
  <si>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</si>
  <si>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</si>
  <si>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</si>
  <si>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</si>
  <si>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</si>
  <si>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</si>
  <si>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</si>
  <si>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</si>
  <si>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</si>
  <si>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</si>
  <si>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</si>
  <si>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</si>
  <si>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</si>
  <si>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</si>
  <si>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</si>
  <si>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</si>
  <si>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</si>
  <si>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</si>
  <si>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</si>
  <si>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</si>
  <si>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</si>
  <si>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</si>
  <si>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</si>
  <si>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</si>
  <si>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</si>
  <si>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</si>
  <si>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</si>
  <si>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</si>
  <si>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</si>
  <si>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</si>
  <si>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</si>
  <si>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</si>
  <si>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</si>
  <si>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</si>
  <si>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</si>
  <si>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</si>
  <si>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</si>
  <si>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</si>
  <si>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</si>
  <si>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</si>
  <si>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</si>
  <si>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</si>
  <si>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</si>
  <si>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</si>
  <si>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</si>
  <si>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</si>
  <si>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</si>
  <si>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</si>
  <si>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</si>
  <si>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</si>
  <si>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</si>
  <si>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</si>
  <si>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</si>
  <si>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</si>
  <si>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</si>
  <si>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</si>
  <si>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</si>
  <si>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</si>
  <si>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</si>
  <si>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</si>
  <si>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</si>
  <si>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</si>
  <si>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</si>
  <si>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</si>
  <si>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</si>
  <si>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</si>
  <si>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</si>
  <si>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</si>
  <si>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</si>
  <si>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</si>
  <si>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</si>
  <si>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</si>
  <si>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</si>
  <si>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</si>
  <si>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</si>
  <si>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</si>
  <si>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</si>
  <si>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</si>
  <si>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</si>
  <si>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</si>
  <si>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</si>
  <si>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</si>
  <si>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</si>
  <si>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</si>
  <si>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</si>
  <si>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</si>
  <si>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</si>
  <si>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</si>
  <si>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</si>
  <si>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</si>
  <si>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</si>
  <si>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</si>
  <si>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</si>
  <si>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</si>
  <si>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</si>
  <si>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</si>
  <si>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</si>
  <si>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</si>
  <si>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</si>
  <si>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</si>
  <si>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</si>
  <si>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</si>
  <si>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</si>
  <si>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</si>
  <si>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</si>
  <si>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</si>
  <si>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</si>
  <si>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</si>
  <si>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</si>
  <si>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</si>
  <si>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</si>
  <si>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</si>
  <si>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</si>
  <si>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</si>
  <si>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</si>
  <si>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</si>
  <si>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</si>
  <si>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</si>
  <si>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</si>
  <si>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</si>
  <si>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</si>
  <si>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</si>
  <si>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</si>
  <si>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</si>
  <si>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</si>
  <si>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</si>
  <si>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</si>
  <si>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</si>
  <si>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</si>
  <si>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</si>
  <si>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</si>
  <si>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</si>
  <si>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</si>
  <si>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</si>
  <si>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</si>
  <si>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</si>
  <si>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</si>
  <si>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</si>
  <si>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</si>
  <si>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</si>
  <si>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</si>
  <si>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</si>
  <si>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</si>
  <si>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</si>
  <si>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</si>
  <si>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</si>
  <si>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</si>
  <si>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</si>
  <si>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</si>
  <si>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</si>
  <si>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</si>
  <si>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</si>
  <si>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</si>
  <si>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</si>
  <si>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</si>
  <si>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</si>
  <si>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</si>
  <si>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</si>
  <si>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</si>
  <si>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</si>
  <si>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</si>
  <si>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</si>
  <si>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</si>
  <si>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</si>
  <si>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</si>
  <si>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</si>
  <si>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</si>
  <si>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</si>
  <si>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</si>
  <si>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</si>
  <si>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</si>
  <si>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</si>
  <si>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</si>
  <si>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</si>
  <si>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</si>
  <si>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</si>
  <si>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</si>
  <si>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</si>
  <si>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</si>
  <si>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</si>
  <si>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</si>
  <si>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</si>
  <si>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</si>
  <si>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</si>
  <si>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</si>
  <si>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</si>
  <si>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</si>
  <si>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</si>
  <si>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</si>
  <si>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</si>
  <si>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</si>
  <si>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</si>
  <si>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</si>
  <si>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</si>
  <si>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</si>
  <si>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</si>
  <si>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</si>
  <si>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</si>
  <si>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</si>
  <si>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</si>
  <si>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</si>
  <si>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</si>
  <si>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</si>
  <si>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</si>
  <si>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</si>
  <si>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</si>
  <si>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</si>
  <si>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</si>
  <si>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</si>
  <si>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</si>
  <si>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</si>
  <si>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</si>
  <si>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</si>
  <si>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</si>
  <si>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</si>
  <si>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</si>
  <si>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</si>
  <si>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</si>
  <si>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</si>
  <si>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</si>
  <si>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</si>
  <si>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</si>
  <si>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</si>
  <si>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</si>
  <si>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</si>
  <si>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</si>
  <si>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</si>
  <si>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</si>
  <si>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</si>
  <si>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</si>
  <si>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</si>
  <si>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</si>
  <si>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</si>
  <si>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</si>
  <si>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</si>
  <si>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</si>
  <si>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</si>
  <si>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</si>
  <si>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</si>
  <si>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</si>
  <si>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</si>
  <si>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</si>
  <si>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</si>
  <si>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</si>
  <si>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</si>
  <si>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</si>
  <si>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</si>
  <si>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</si>
  <si>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</si>
  <si>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</si>
  <si>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</si>
  <si>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</si>
  <si>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</si>
  <si>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</si>
  <si>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</si>
  <si>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</si>
  <si>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</si>
  <si>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</si>
  <si>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</si>
  <si>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</si>
  <si>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</si>
  <si>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</si>
  <si>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</si>
  <si>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</si>
  <si>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</si>
  <si>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</si>
  <si>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</si>
  <si>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</si>
  <si>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</si>
  <si>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</si>
  <si>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</si>
  <si>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</si>
  <si>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</si>
  <si>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</si>
  <si>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</si>
  <si>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</si>
  <si>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</si>
  <si>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</si>
  <si>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</si>
  <si>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</si>
  <si>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</si>
  <si>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</si>
  <si>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</si>
  <si>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</si>
  <si>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</si>
  <si>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</si>
  <si>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</si>
  <si>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</si>
  <si>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</si>
  <si>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</si>
  <si>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</si>
  <si>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</si>
  <si>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</si>
  <si>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</si>
  <si>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</si>
  <si>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</si>
  <si>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</si>
  <si>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</si>
  <si>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</si>
  <si>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</si>
  <si>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</si>
  <si>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</si>
  <si>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</si>
  <si>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</si>
  <si>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</si>
  <si>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</si>
  <si>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</si>
  <si>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</si>
  <si>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</si>
  <si>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</si>
  <si>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</si>
  <si>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</si>
  <si>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</si>
  <si>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</si>
  <si>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</si>
  <si>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</si>
  <si>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</si>
  <si>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</si>
  <si>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</si>
  <si>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</si>
  <si>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</si>
  <si>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</si>
  <si>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</si>
  <si>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</si>
  <si>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</si>
  <si>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</si>
  <si>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</si>
  <si>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</si>
  <si>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</si>
  <si>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</si>
  <si>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</si>
  <si>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</si>
  <si>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</si>
  <si>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</si>
  <si>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</si>
  <si>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</si>
  <si>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</si>
  <si>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</si>
  <si>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</si>
  <si>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</si>
  <si>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</si>
  <si>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</si>
  <si>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</si>
  <si>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</si>
  <si>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</si>
  <si>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</si>
  <si>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</si>
  <si>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</si>
  <si>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</si>
  <si>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</si>
  <si>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</si>
  <si>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</si>
  <si>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</si>
  <si>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</si>
  <si>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</si>
  <si>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</si>
  <si>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</si>
  <si>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</si>
  <si>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</si>
  <si>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</si>
  <si>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</si>
  <si>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</si>
  <si>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</si>
  <si>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</si>
  <si>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</si>
  <si>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</si>
  <si>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</si>
  <si>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</si>
  <si>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</si>
  <si>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</si>
  <si>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</si>
  <si>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</si>
  <si>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</si>
  <si>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</si>
  <si>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</si>
  <si>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</si>
  <si>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</si>
  <si>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</si>
  <si>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</si>
  <si>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</si>
  <si>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</si>
  <si>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</si>
  <si>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</si>
  <si>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</si>
  <si>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</si>
  <si>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</si>
  <si>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</si>
  <si>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</si>
  <si>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</si>
  <si>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</si>
  <si>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</si>
  <si>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</si>
  <si>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</si>
  <si>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</si>
  <si>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</si>
  <si>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</si>
  <si>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</si>
  <si>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</si>
  <si>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</si>
  <si>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</si>
  <si>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</si>
  <si>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</si>
  <si>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</si>
  <si>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</si>
  <si>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</si>
  <si>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</si>
  <si>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</si>
  <si>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</si>
  <si>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</si>
  <si>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</si>
  <si>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</si>
  <si>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</si>
  <si>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</si>
  <si>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</si>
  <si>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</si>
  <si>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</si>
  <si>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</si>
  <si>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</si>
  <si>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</si>
  <si>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</si>
  <si>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</si>
  <si>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</si>
  <si>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</si>
  <si>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</si>
  <si>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</si>
  <si>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</si>
  <si>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</si>
  <si>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</si>
  <si>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</si>
  <si>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</si>
  <si>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</si>
  <si>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</si>
  <si>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</si>
  <si>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</si>
  <si>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</si>
  <si>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</si>
  <si>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</si>
  <si>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</si>
  <si>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</si>
  <si>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</si>
  <si>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</si>
  <si>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</si>
  <si>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</si>
  <si>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</si>
  <si>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</si>
  <si>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</si>
  <si>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</si>
  <si>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</si>
  <si>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</si>
  <si>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</si>
  <si>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</si>
  <si>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</si>
  <si>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</si>
  <si>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</si>
  <si>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</si>
  <si>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</si>
  <si>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</si>
  <si>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</si>
  <si>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</si>
  <si>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</si>
  <si>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</si>
  <si>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</si>
  <si>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</si>
  <si>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</si>
  <si>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</si>
  <si>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</si>
  <si>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</si>
  <si>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</si>
  <si>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</si>
  <si>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</si>
  <si>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</si>
  <si>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</si>
  <si>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</si>
  <si>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</si>
  <si>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</si>
  <si>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</si>
  <si>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</si>
  <si>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</si>
  <si>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</si>
  <si>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</si>
  <si>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</si>
  <si>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</si>
  <si>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</si>
  <si>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</si>
  <si>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</si>
  <si>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</si>
  <si>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</si>
  <si>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</si>
  <si>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</si>
  <si>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</si>
  <si>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</si>
  <si>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</si>
  <si>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</si>
  <si>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</si>
  <si>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</si>
  <si>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</si>
  <si>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</si>
  <si>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</si>
  <si>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</si>
  <si>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</si>
  <si>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</si>
  <si>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</si>
  <si>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</si>
  <si>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</si>
  <si>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</si>
  <si>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</si>
  <si>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</si>
  <si>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</si>
  <si>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</si>
  <si>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</si>
  <si>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</si>
  <si>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</si>
  <si>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</si>
  <si>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</si>
  <si>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</si>
  <si>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</si>
  <si>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</si>
  <si>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</si>
  <si>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</si>
  <si>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</si>
  <si>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</si>
  <si>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</si>
  <si>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</si>
  <si>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</si>
  <si>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</si>
  <si>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</si>
  <si>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</si>
  <si>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</si>
  <si>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</si>
  <si>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</si>
  <si>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</si>
  <si>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</si>
  <si>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</si>
  <si>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</si>
  <si>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</si>
  <si>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</si>
  <si>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</si>
  <si>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</si>
  <si>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</si>
  <si>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</si>
  <si>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</si>
  <si>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</si>
  <si>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</si>
  <si>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</si>
  <si>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</si>
  <si>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</si>
  <si>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</si>
  <si>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</si>
  <si>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</si>
  <si>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</si>
  <si>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</si>
  <si>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</si>
  <si>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</si>
  <si>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</si>
  <si>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</si>
  <si>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</si>
  <si>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</si>
  <si>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</si>
  <si>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</si>
  <si>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</si>
  <si>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</si>
  <si>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</si>
  <si>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</si>
  <si>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</si>
  <si>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</si>
  <si>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</si>
  <si>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</si>
  <si>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</si>
  <si>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</si>
  <si>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</si>
  <si>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</si>
  <si>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</si>
  <si>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</si>
  <si>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</si>
  <si>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</si>
  <si>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</si>
  <si>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</si>
  <si>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</si>
  <si>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</si>
  <si>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</si>
  <si>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</si>
  <si>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</si>
  <si>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</si>
  <si>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</si>
  <si>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</si>
  <si>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</si>
  <si>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</si>
  <si>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</si>
  <si>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</si>
  <si>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</si>
  <si>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</si>
  <si>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</si>
  <si>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</si>
  <si>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</si>
  <si>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</si>
  <si>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</si>
  <si>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</si>
  <si>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</si>
  <si>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</si>
  <si>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</si>
  <si>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</si>
  <si>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</si>
  <si>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</si>
  <si>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</si>
  <si>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</si>
  <si>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</si>
  <si>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</si>
  <si>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</si>
  <si>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</si>
  <si>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</si>
  <si>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</si>
  <si>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</si>
  <si>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</si>
  <si>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</si>
  <si>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</si>
  <si>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</si>
  <si>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</si>
  <si>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</si>
  <si>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</si>
  <si>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</si>
  <si>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</si>
  <si>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</si>
  <si>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</si>
  <si>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</si>
  <si>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</si>
  <si>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</si>
  <si>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</si>
  <si>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</si>
  <si>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</si>
  <si>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</si>
  <si>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</si>
  <si>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</si>
  <si>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</si>
  <si>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</si>
  <si>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</si>
  <si>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</si>
  <si>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</si>
  <si>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</si>
  <si>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</si>
  <si>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</si>
  <si>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</si>
  <si>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</si>
  <si>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</si>
  <si>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</si>
  <si>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</si>
  <si>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</si>
  <si>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</si>
  <si>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</si>
  <si>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</si>
  <si>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</si>
  <si>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</si>
  <si>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</si>
  <si>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</si>
  <si>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</si>
  <si>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</si>
  <si>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</si>
  <si>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</si>
  <si>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</si>
  <si>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</si>
  <si>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</si>
  <si>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</si>
  <si>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</si>
  <si>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</si>
  <si>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</si>
  <si>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</si>
  <si>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</si>
  <si>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</si>
  <si>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</si>
  <si>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</si>
  <si>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</si>
  <si>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</si>
  <si>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</si>
  <si>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</si>
  <si>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</si>
  <si>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</si>
  <si>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</si>
  <si>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</si>
  <si>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</si>
  <si>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</si>
  <si>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</si>
  <si>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</si>
  <si>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</si>
  <si>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</si>
  <si>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</si>
  <si>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</si>
  <si>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</si>
  <si>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</si>
  <si>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</si>
  <si>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</si>
  <si>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</si>
  <si>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</si>
  <si>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</si>
  <si>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</si>
  <si>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</si>
  <si>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</si>
  <si>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</si>
  <si>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</si>
  <si>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</si>
  <si>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</si>
  <si>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</si>
  <si>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</si>
  <si>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</si>
  <si>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</si>
  <si>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</si>
  <si>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</si>
  <si>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</si>
  <si>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</si>
  <si>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</si>
  <si>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</si>
  <si>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</si>
  <si>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</si>
  <si>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</si>
  <si>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</si>
  <si>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</si>
  <si>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</si>
  <si>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</si>
  <si>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</si>
  <si>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</si>
  <si>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</si>
  <si>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</si>
  <si>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</si>
  <si>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</si>
  <si>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</si>
  <si>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</si>
  <si>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</si>
  <si>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</si>
  <si>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</si>
  <si>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</si>
  <si>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</si>
  <si>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</si>
  <si>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</si>
  <si>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</si>
  <si>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</si>
  <si>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</si>
  <si>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</si>
  <si>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</si>
  <si>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</si>
  <si>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</si>
  <si>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</si>
  <si>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</si>
  <si>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</si>
  <si>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</si>
  <si>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</si>
  <si>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</si>
  <si>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</si>
  <si>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</si>
  <si>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</si>
  <si>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</si>
  <si>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</si>
  <si>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</si>
  <si>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</si>
  <si>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</si>
  <si>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</si>
  <si>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</si>
  <si>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</si>
  <si>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</si>
  <si>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</si>
  <si>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</si>
  <si>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</si>
  <si>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</si>
  <si>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</si>
  <si>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</si>
  <si>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</si>
  <si>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</si>
  <si>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</si>
  <si>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</si>
  <si>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</si>
  <si>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</si>
  <si>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</si>
  <si>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</si>
  <si>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</si>
  <si>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</si>
  <si>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</si>
  <si>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</si>
  <si>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</si>
  <si>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</si>
  <si>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</si>
  <si>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</si>
  <si>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</si>
  <si>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</si>
  <si>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</si>
  <si>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</si>
  <si>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</si>
  <si>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</si>
  <si>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</si>
  <si>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</si>
  <si>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</si>
  <si>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</si>
  <si>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</si>
  <si>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</si>
  <si>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</si>
  <si>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</si>
  <si>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</si>
  <si>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</si>
  <si>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</si>
  <si>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</si>
  <si>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</si>
  <si>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</si>
  <si>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</si>
  <si>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</si>
  <si>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</si>
  <si>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</si>
  <si>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</si>
  <si>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</si>
  <si>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</si>
  <si>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</si>
  <si>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</si>
  <si>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</si>
  <si>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</si>
  <si>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</si>
  <si>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</si>
  <si>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</si>
  <si>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</si>
  <si>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</si>
  <si>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</si>
  <si>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</si>
  <si>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</si>
  <si>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</si>
  <si>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</si>
  <si>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</si>
  <si>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</si>
  <si>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</si>
  <si>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</si>
  <si>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</si>
  <si>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</si>
  <si>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</si>
  <si>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</si>
  <si>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</si>
  <si>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</si>
  <si>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</si>
  <si>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</si>
  <si>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</si>
  <si>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</si>
  <si>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</si>
  <si>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</si>
  <si>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</si>
  <si>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</si>
  <si>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</si>
  <si>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</si>
  <si>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</si>
  <si>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</si>
  <si>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</si>
  <si>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</si>
  <si>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</si>
  <si>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</si>
  <si>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</si>
  <si>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</si>
  <si>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</si>
  <si>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</si>
  <si>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</si>
  <si>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</si>
  <si>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</si>
  <si>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</si>
  <si>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</si>
  <si>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</si>
  <si>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</si>
  <si>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</si>
  <si>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</si>
  <si>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</si>
  <si>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</si>
  <si>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</si>
  <si>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</si>
  <si>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</si>
  <si>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</si>
  <si>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</si>
  <si>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</si>
  <si>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</si>
  <si>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</si>
  <si>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</si>
  <si>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</si>
  <si>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</si>
  <si>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</si>
  <si>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</si>
  <si>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</si>
  <si>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</si>
  <si>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</si>
  <si>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</si>
  <si>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</si>
  <si>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</si>
  <si>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</si>
  <si>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</si>
  <si>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</si>
  <si>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</si>
  <si>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</si>
  <si>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</si>
  <si>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</si>
  <si>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</si>
  <si>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</si>
  <si>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</si>
  <si>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</si>
  <si>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</si>
  <si>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</si>
  <si>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</si>
  <si>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</si>
  <si>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</si>
  <si>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</si>
  <si>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</si>
  <si>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</si>
  <si>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</si>
  <si>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</si>
  <si>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</si>
  <si>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</si>
  <si>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</si>
  <si>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</si>
  <si>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</si>
  <si>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</si>
  <si>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</si>
  <si>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</si>
  <si>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</si>
  <si>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</si>
  <si>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</si>
  <si>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</si>
  <si>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</si>
  <si>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</si>
  <si>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</si>
  <si>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</si>
  <si>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</si>
  <si>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</si>
  <si>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</si>
  <si>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</si>
  <si>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</si>
  <si>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</si>
  <si>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</si>
  <si>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</si>
  <si>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</si>
  <si>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</si>
  <si>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</si>
  <si>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</si>
  <si>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</si>
  <si>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</si>
  <si>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</si>
  <si>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</si>
  <si>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</si>
  <si>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</si>
  <si>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</si>
  <si>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</si>
  <si>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</si>
  <si>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</si>
  <si>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</si>
  <si>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</si>
  <si>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</si>
  <si>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</si>
  <si>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</si>
  <si>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</si>
  <si>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</si>
  <si>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</si>
  <si>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</si>
  <si>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</si>
  <si>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</si>
  <si>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</si>
  <si>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</si>
  <si>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</si>
  <si>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</si>
  <si>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</si>
  <si>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</si>
  <si>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</si>
  <si>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</si>
  <si>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</si>
  <si>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</si>
  <si>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</si>
  <si>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</si>
  <si>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</si>
  <si>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</si>
  <si>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</si>
  <si>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</si>
  <si>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</si>
  <si>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</si>
  <si>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</si>
  <si>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</si>
  <si>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</si>
  <si>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</si>
  <si>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</si>
  <si>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</si>
  <si>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</si>
  <si>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</si>
  <si>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</si>
  <si>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</si>
  <si>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</si>
  <si>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</si>
  <si>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</si>
  <si>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</si>
  <si>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</si>
  <si>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</si>
  <si>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</si>
  <si>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</si>
  <si>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</si>
  <si>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</si>
  <si>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</si>
  <si>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</si>
  <si>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</si>
  <si>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</si>
  <si>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</si>
  <si>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</si>
  <si>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</si>
  <si>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</si>
  <si>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</si>
  <si>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</si>
  <si>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</si>
  <si>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</si>
  <si>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</si>
  <si>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</si>
  <si>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</si>
  <si>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</si>
  <si>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</si>
  <si>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</si>
  <si>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</si>
  <si>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</si>
  <si>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</si>
  <si>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</si>
  <si>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</si>
  <si>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</si>
  <si>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</si>
  <si>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</si>
  <si>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</si>
  <si>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</si>
  <si>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</si>
  <si>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</si>
  <si>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</si>
  <si>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</si>
  <si>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</si>
  <si>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</si>
  <si>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</si>
  <si>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</si>
  <si>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</si>
  <si>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</si>
  <si>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</si>
  <si>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</si>
  <si>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</si>
  <si>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</si>
  <si>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</si>
  <si>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</si>
  <si>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</si>
  <si>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</si>
  <si>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</si>
  <si>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</si>
  <si>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</si>
  <si>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</si>
  <si>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</si>
  <si>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</si>
  <si>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</si>
  <si>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</si>
  <si>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</si>
  <si>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</si>
  <si>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</si>
  <si>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</si>
  <si>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</si>
  <si>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</si>
  <si>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</si>
  <si>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</si>
  <si>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</si>
  <si>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</si>
  <si>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</si>
  <si>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</si>
  <si>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</si>
  <si>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</si>
  <si>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</si>
  <si>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</si>
  <si>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</si>
  <si>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</si>
  <si>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</si>
  <si>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</si>
  <si>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</si>
  <si>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</si>
  <si>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</si>
  <si>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</si>
  <si>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</si>
  <si>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</si>
  <si>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</si>
  <si>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</si>
  <si>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</si>
  <si>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</si>
  <si>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</si>
  <si>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</si>
  <si>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</si>
  <si>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</si>
  <si>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</si>
  <si>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</si>
  <si>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</si>
  <si>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</si>
  <si>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</si>
  <si>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</si>
  <si>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</si>
  <si>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</si>
  <si>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</si>
  <si>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</si>
  <si>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</si>
  <si>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</si>
  <si>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</si>
  <si>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</si>
  <si>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</si>
  <si>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</si>
  <si>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</si>
  <si>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</si>
  <si>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</si>
  <si>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</si>
  <si>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</si>
  <si>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</si>
  <si>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</si>
  <si>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</si>
  <si>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</si>
  <si>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</si>
  <si>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</si>
  <si>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</si>
  <si>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</si>
  <si>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</si>
  <si>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</si>
  <si>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</si>
  <si>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</si>
  <si>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</si>
  <si>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</si>
  <si>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</si>
  <si>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</si>
  <si>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</si>
  <si>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</si>
  <si>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</si>
  <si>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</si>
  <si>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</si>
  <si>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</si>
  <si>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</si>
  <si>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</si>
  <si>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</si>
  <si>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</si>
  <si>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</si>
  <si>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</si>
  <si>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</si>
  <si>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</si>
  <si>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</si>
  <si>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</si>
  <si>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</si>
  <si>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</si>
  <si>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</si>
  <si>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</si>
  <si>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</si>
  <si>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</si>
  <si>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</si>
  <si>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</si>
  <si>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</si>
  <si>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</si>
  <si>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</si>
  <si>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</si>
  <si>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</si>
  <si>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</si>
  <si>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</si>
  <si>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</si>
  <si>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</si>
  <si>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</si>
  <si>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</si>
  <si>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</si>
  <si>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</si>
  <si>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</si>
  <si>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</si>
  <si>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</si>
  <si>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</si>
  <si>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</si>
  <si>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</si>
  <si>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</si>
  <si>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</si>
  <si>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</si>
  <si>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</si>
  <si>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</si>
  <si>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</si>
  <si>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</si>
  <si>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</si>
  <si>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</si>
  <si>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</si>
  <si>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</si>
  <si>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</si>
  <si>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</si>
  <si>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</si>
  <si>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</si>
  <si>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</si>
  <si>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</si>
  <si>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</si>
  <si>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</si>
  <si>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</si>
  <si>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</si>
  <si>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</si>
  <si>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</si>
  <si>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</si>
  <si>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</si>
  <si>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</si>
  <si>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</si>
  <si>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</si>
  <si>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</si>
  <si>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</si>
  <si>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</si>
  <si>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</si>
  <si>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</si>
  <si>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</si>
  <si>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</si>
  <si>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</si>
  <si>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</si>
  <si>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</si>
  <si>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</si>
  <si>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</si>
  <si>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</si>
  <si>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</si>
  <si>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</si>
  <si>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</si>
  <si>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</si>
  <si>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</si>
  <si>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</si>
  <si>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</si>
  <si>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</si>
  <si>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</si>
  <si>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</si>
  <si>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</si>
  <si>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</si>
  <si>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</si>
  <si>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</si>
  <si>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</si>
  <si>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</si>
  <si>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</si>
  <si>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</si>
  <si>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</si>
  <si>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</si>
  <si>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</si>
  <si>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</si>
  <si>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</si>
  <si>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</si>
  <si>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</si>
  <si>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</si>
  <si>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</si>
  <si>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</si>
  <si>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</si>
  <si>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</si>
  <si>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</si>
  <si>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</si>
  <si>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</si>
  <si>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</si>
  <si>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</si>
  <si>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</si>
  <si>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</si>
  <si>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</si>
  <si>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</si>
  <si>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</si>
  <si>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</si>
  <si>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</si>
  <si>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</si>
  <si>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</si>
  <si>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</si>
  <si>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</si>
  <si>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</si>
  <si>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</si>
  <si>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</si>
  <si>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</si>
  <si>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</si>
  <si>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</si>
  <si>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</si>
  <si>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</si>
  <si>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</si>
  <si>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</si>
  <si>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</si>
  <si>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</si>
  <si>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</si>
  <si>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</si>
  <si>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</si>
  <si>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</si>
  <si>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</si>
  <si>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</si>
  <si>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</si>
  <si>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</si>
  <si>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</si>
  <si>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</si>
  <si>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</si>
  <si>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</si>
  <si>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</si>
  <si>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</si>
  <si>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</si>
  <si>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</si>
  <si>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</si>
  <si>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</si>
  <si>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</si>
  <si>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</si>
  <si>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</si>
  <si>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</si>
  <si>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</si>
  <si>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</si>
  <si>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</si>
  <si>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</si>
  <si>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</si>
  <si>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</si>
  <si>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</si>
  <si>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</si>
  <si>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</si>
  <si>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</si>
  <si>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</si>
  <si>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</si>
  <si>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</si>
  <si>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</si>
  <si>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</si>
  <si>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</si>
  <si>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</si>
  <si>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</si>
  <si>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</si>
  <si>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</si>
  <si>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</si>
  <si>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</si>
  <si>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</si>
  <si>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</si>
  <si>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</si>
  <si>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</si>
  <si>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</si>
  <si>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</si>
  <si>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</si>
  <si>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</si>
  <si>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</si>
  <si>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</si>
  <si>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</si>
  <si>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</si>
  <si>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</si>
  <si>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</si>
  <si>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</si>
  <si>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</si>
  <si>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</si>
  <si>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</si>
  <si>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</si>
  <si>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</si>
  <si>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</si>
  <si>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</si>
  <si>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</si>
  <si>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</si>
  <si>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</si>
  <si>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</si>
  <si>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</si>
  <si>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</si>
  <si>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</si>
  <si>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</si>
  <si>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</si>
  <si>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</si>
  <si>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</si>
  <si>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</si>
  <si>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</si>
  <si>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</si>
  <si>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</si>
  <si>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</si>
  <si>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</si>
  <si>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</si>
  <si>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</si>
  <si>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</si>
  <si>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</si>
  <si>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</si>
  <si>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</si>
  <si>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</si>
  <si>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</si>
  <si>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</si>
  <si>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</si>
  <si>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</si>
  <si>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</si>
  <si>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</si>
  <si>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</si>
  <si>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</si>
  <si>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</si>
  <si>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</si>
  <si>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</si>
  <si>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</si>
  <si>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</si>
  <si>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</si>
  <si>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</si>
  <si>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</si>
  <si>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</si>
  <si>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</si>
  <si>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</si>
  <si>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</si>
  <si>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</si>
  <si>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</si>
  <si>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</si>
  <si>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</si>
  <si>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</si>
  <si>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</si>
  <si>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</si>
  <si>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</si>
  <si>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</si>
  <si>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</si>
  <si>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</si>
  <si>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</si>
  <si>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</si>
  <si>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</si>
  <si>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</si>
  <si>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</si>
  <si>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</si>
  <si>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</si>
  <si>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</si>
  <si>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</si>
  <si>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</si>
  <si>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</si>
  <si>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</si>
  <si>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</si>
  <si>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</si>
  <si>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</si>
  <si>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</si>
  <si>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</si>
  <si>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</si>
  <si>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</si>
  <si>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</si>
  <si>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</si>
  <si>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</si>
  <si>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</si>
  <si>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</si>
  <si>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</si>
  <si>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</si>
  <si>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</si>
  <si>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</si>
  <si>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</si>
  <si>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</si>
  <si>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</si>
  <si>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</si>
  <si>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</si>
  <si>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</si>
  <si>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</si>
  <si>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</si>
  <si>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</si>
  <si>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</si>
  <si>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</si>
  <si>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</si>
  <si>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</si>
  <si>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</si>
  <si>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</si>
  <si>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</si>
  <si>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</si>
  <si>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</si>
  <si>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</si>
  <si>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</si>
  <si>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</si>
  <si>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</si>
  <si>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</si>
  <si>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</si>
  <si>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</si>
  <si>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</si>
  <si>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</si>
  <si>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</si>
  <si>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</si>
  <si>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</si>
  <si>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</si>
  <si>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</si>
  <si>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</si>
  <si>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</si>
  <si>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</si>
  <si>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</si>
  <si>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</si>
  <si>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</si>
  <si>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</si>
  <si>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</si>
  <si>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</si>
  <si>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</si>
  <si>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</si>
  <si>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</si>
  <si>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</si>
  <si>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</si>
  <si>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</si>
  <si>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</si>
  <si>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</si>
  <si>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</si>
  <si>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</si>
  <si>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</si>
  <si>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</si>
  <si>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</si>
  <si>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</si>
  <si>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</si>
  <si>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</si>
  <si>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</si>
  <si>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</si>
  <si>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</si>
  <si>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</si>
  <si>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</si>
  <si>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</si>
  <si>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</si>
  <si>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</si>
  <si>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</si>
  <si>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</si>
  <si>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</si>
  <si>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</si>
  <si>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</si>
  <si>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</si>
  <si>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</si>
  <si>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</si>
  <si>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</si>
  <si>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</si>
  <si>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</si>
  <si>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</si>
  <si>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</si>
  <si>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</si>
  <si>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</si>
  <si>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</si>
  <si>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</si>
  <si>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</si>
  <si>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</si>
  <si>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</si>
  <si>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</si>
  <si>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</si>
  <si>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</si>
  <si>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</si>
  <si>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</si>
  <si>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</si>
  <si>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</si>
  <si>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</si>
  <si>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</si>
  <si>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</si>
  <si>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</si>
  <si>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</si>
  <si>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</si>
  <si>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</si>
  <si>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</si>
  <si>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</si>
  <si>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</si>
  <si>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</si>
  <si>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</si>
  <si>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</si>
  <si>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</si>
  <si>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</si>
  <si>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</si>
  <si>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</si>
  <si>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</si>
  <si>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</si>
  <si>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</si>
  <si>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</si>
  <si>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</si>
  <si>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</si>
  <si>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</si>
  <si>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</si>
  <si>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</si>
  <si>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</si>
  <si>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</si>
  <si>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</si>
  <si>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</si>
  <si>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</si>
  <si>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</si>
  <si>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</si>
  <si>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</si>
  <si>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</si>
  <si>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</si>
  <si>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</si>
  <si>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</si>
  <si>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</si>
  <si>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</si>
  <si>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</si>
  <si>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</si>
  <si>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</si>
  <si>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</si>
  <si>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</si>
  <si>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</si>
  <si>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</si>
  <si>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</si>
  <si>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</si>
  <si>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</si>
  <si>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</si>
  <si>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</si>
  <si>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</si>
  <si>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</si>
  <si>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</si>
  <si>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</si>
  <si>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</si>
  <si>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</si>
  <si>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</si>
  <si>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</si>
  <si>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</si>
  <si>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</si>
  <si>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</si>
  <si>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</si>
  <si>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</si>
  <si>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</si>
  <si>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</si>
  <si>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</si>
  <si>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</si>
  <si>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</si>
  <si>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</si>
  <si>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</si>
  <si>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</si>
  <si>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</si>
  <si>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</si>
  <si>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</si>
  <si>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</si>
  <si>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</si>
  <si>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</si>
  <si>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</si>
  <si>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</si>
  <si>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</si>
  <si>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</si>
  <si>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</si>
  <si>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</si>
  <si>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</si>
  <si>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</si>
  <si>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</si>
  <si>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</si>
  <si>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</si>
  <si>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</si>
  <si>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</si>
  <si>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</si>
  <si>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</si>
  <si>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</si>
  <si>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</si>
  <si>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</si>
  <si>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</si>
  <si>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</si>
  <si>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</si>
  <si>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</si>
  <si>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</si>
  <si>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</si>
  <si>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</si>
  <si>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</si>
  <si>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</si>
  <si>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</si>
  <si>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</si>
  <si>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</si>
  <si>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</si>
  <si>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</si>
  <si>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</si>
  <si>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</si>
  <si>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</si>
  <si>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</si>
  <si>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</si>
  <si>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</si>
  <si>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</si>
  <si>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</si>
  <si>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</si>
  <si>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</si>
  <si>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</si>
  <si>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</si>
  <si>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</si>
  <si>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</si>
  <si>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</si>
  <si>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</si>
  <si>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</si>
  <si>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</si>
  <si>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</si>
  <si>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</si>
  <si>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</si>
  <si>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</si>
  <si>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</si>
  <si>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</si>
  <si>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</si>
  <si>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</si>
  <si>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</si>
  <si>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</si>
  <si>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</si>
  <si>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</si>
  <si>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</si>
  <si>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</si>
  <si>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</si>
  <si>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</si>
  <si>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</si>
  <si>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</si>
  <si>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</si>
  <si>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</si>
  <si>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</si>
  <si>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</si>
  <si>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</si>
  <si>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</si>
  <si>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</si>
  <si>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</si>
  <si>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</si>
  <si>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</si>
  <si>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</si>
  <si>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</si>
  <si>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</si>
  <si>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</si>
  <si>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</si>
  <si>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</si>
  <si>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</si>
  <si>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</si>
  <si>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</si>
  <si>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</si>
  <si>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</si>
  <si>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</si>
  <si>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</si>
  <si>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</si>
  <si>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</si>
  <si>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</si>
  <si>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</si>
  <si>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</si>
  <si>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</si>
  <si>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</si>
  <si>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</si>
  <si>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</si>
  <si>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</si>
  <si>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</si>
  <si>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</si>
  <si>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</si>
  <si>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</si>
  <si>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</si>
  <si>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</si>
  <si>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</si>
  <si>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</si>
  <si>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</si>
  <si>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</si>
  <si>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</si>
  <si>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</si>
  <si>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</si>
  <si>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</si>
  <si>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</si>
  <si>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</si>
  <si>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</si>
  <si>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</si>
  <si>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</si>
  <si>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</si>
  <si>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</si>
  <si>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</si>
  <si>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</si>
  <si>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</si>
  <si>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</si>
  <si>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</si>
  <si>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</si>
  <si>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</si>
  <si>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</si>
  <si>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</si>
  <si>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</si>
  <si>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</si>
  <si>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</si>
  <si>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</si>
  <si>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</si>
  <si>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</si>
  <si>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</si>
  <si>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</si>
  <si>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</si>
  <si>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</si>
  <si>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</si>
  <si>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</si>
  <si>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</si>
  <si>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</si>
  <si>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</si>
  <si>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</si>
  <si>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</si>
  <si>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</si>
  <si>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</si>
  <si>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</si>
  <si>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</si>
  <si>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</si>
  <si>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</si>
  <si>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</si>
  <si>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</si>
  <si>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</si>
  <si>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</si>
  <si>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</si>
  <si>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</si>
  <si>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</si>
  <si>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</si>
  <si>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</si>
  <si>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</si>
  <si>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</si>
  <si>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</si>
  <si>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</si>
  <si>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</si>
  <si>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</si>
  <si>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</si>
  <si>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</si>
  <si>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</si>
  <si>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</si>
  <si>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</si>
  <si>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</si>
  <si>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</si>
  <si>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</si>
  <si>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</si>
  <si>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</si>
  <si>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</si>
  <si>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</si>
  <si>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</si>
  <si>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</si>
  <si>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</si>
  <si>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</si>
  <si>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</si>
  <si>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</si>
  <si>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</si>
  <si>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</si>
  <si>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</si>
  <si>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</si>
  <si>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</si>
  <si>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</si>
  <si>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</si>
  <si>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</si>
  <si>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</si>
  <si>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</si>
  <si>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</si>
  <si>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</si>
  <si>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</si>
  <si>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</si>
  <si>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</si>
  <si>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</si>
  <si>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</si>
  <si>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</si>
  <si>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</si>
  <si>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</si>
  <si>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</si>
  <si>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</si>
  <si>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</si>
  <si>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</si>
  <si>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</si>
  <si>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</si>
  <si>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</si>
  <si>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</si>
  <si>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</si>
  <si>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</si>
  <si>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</si>
  <si>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</si>
  <si>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</si>
  <si>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</si>
  <si>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</si>
  <si>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</si>
  <si>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</si>
  <si>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</si>
  <si>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</si>
  <si>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</si>
  <si>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</si>
  <si>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</si>
  <si>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</si>
  <si>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</si>
  <si>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</si>
  <si>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</si>
  <si>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</si>
  <si>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</si>
  <si>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</si>
  <si>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</si>
  <si>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</si>
  <si>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</si>
  <si>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</si>
  <si>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</si>
  <si>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</si>
  <si>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</si>
  <si>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</si>
  <si>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</si>
  <si>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</si>
  <si>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</si>
  <si>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</si>
  <si>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</si>
  <si>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</si>
  <si>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</si>
  <si>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</si>
  <si>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</si>
  <si>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</si>
  <si>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</si>
  <si>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</si>
  <si>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</si>
  <si>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</si>
  <si>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</si>
  <si>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</si>
  <si>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</si>
  <si>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</si>
  <si>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</si>
  <si>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</si>
  <si>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</si>
  <si>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</si>
  <si>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</si>
  <si>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</si>
  <si>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</si>
  <si>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</si>
  <si>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</si>
  <si>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</si>
  <si>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</si>
  <si>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</si>
  <si>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</si>
  <si>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</si>
  <si>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</si>
  <si>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</si>
  <si>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</si>
  <si>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</si>
  <si>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</si>
  <si>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</si>
  <si>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</si>
  <si>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</si>
  <si>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</si>
  <si>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</si>
  <si>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</si>
  <si>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</si>
  <si>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</si>
  <si>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</si>
  <si>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</si>
  <si>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</si>
  <si>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</si>
  <si>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</si>
  <si>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</si>
  <si>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</si>
  <si>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</si>
  <si>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</si>
  <si>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</si>
  <si>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</si>
  <si>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</si>
  <si>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</si>
  <si>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</si>
  <si>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</si>
  <si>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</si>
  <si>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</si>
  <si>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</si>
  <si>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</si>
  <si>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</si>
  <si>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</si>
  <si>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</si>
  <si>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</si>
  <si>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</si>
  <si>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</si>
  <si>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</si>
  <si>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</si>
  <si>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</si>
  <si>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</si>
  <si>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</si>
  <si>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</si>
  <si>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</si>
  <si>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</si>
  <si>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</si>
  <si>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</si>
  <si>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</si>
  <si>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</si>
  <si>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</si>
  <si>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</si>
  <si>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</si>
  <si>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</si>
  <si>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</si>
  <si>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</si>
  <si>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</si>
  <si>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</si>
  <si>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</si>
  <si>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</si>
  <si>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</si>
  <si>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</si>
  <si>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</si>
  <si>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</si>
  <si>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</si>
  <si>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</si>
  <si>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</si>
  <si>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</si>
  <si>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</si>
  <si>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</si>
  <si>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</si>
  <si>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</si>
  <si>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</si>
  <si>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</si>
  <si>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</si>
  <si>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</si>
  <si>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</si>
  <si>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</si>
  <si>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</si>
  <si>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</si>
  <si>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</si>
  <si>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</si>
  <si>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</si>
  <si>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</si>
  <si>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</si>
  <si>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</si>
  <si>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</si>
  <si>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</si>
  <si>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</si>
  <si>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</si>
  <si>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</si>
  <si>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</si>
  <si>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</si>
  <si>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</si>
  <si>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</si>
  <si>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</si>
  <si>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</si>
  <si>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</si>
  <si>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</si>
  <si>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</si>
  <si>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</si>
  <si>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</si>
  <si>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</si>
  <si>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</si>
  <si>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</si>
  <si>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</si>
  <si>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</si>
  <si>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</si>
  <si>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</si>
  <si>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</si>
  <si>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</si>
  <si>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</si>
  <si>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</si>
  <si>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</si>
  <si>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</si>
  <si>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</si>
  <si>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</si>
  <si>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</si>
  <si>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</si>
  <si>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</si>
  <si>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</si>
  <si>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</si>
  <si>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</si>
  <si>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</si>
  <si>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</si>
  <si>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</si>
  <si>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</si>
  <si>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</si>
  <si>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</si>
  <si>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</si>
  <si>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</si>
  <si>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</si>
  <si>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</si>
  <si>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</si>
  <si>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</si>
  <si>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</si>
  <si>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</si>
  <si>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</si>
  <si>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</si>
  <si>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</si>
  <si>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</si>
  <si>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</si>
  <si>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</si>
  <si>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</si>
  <si>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</si>
  <si>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</si>
  <si>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</si>
  <si>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</si>
  <si>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</si>
  <si>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</si>
  <si>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</si>
  <si>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</si>
  <si>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</si>
  <si>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</si>
  <si>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</si>
  <si>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</si>
  <si>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</si>
  <si>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</si>
  <si>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</si>
  <si>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</si>
  <si>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</si>
  <si>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</si>
  <si>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</si>
  <si>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</si>
  <si>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</si>
  <si>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</si>
  <si>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</si>
  <si>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</si>
  <si>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</si>
  <si>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</si>
  <si>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</si>
  <si>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</si>
  <si>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</si>
  <si>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</si>
  <si>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</si>
  <si>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</si>
  <si>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</si>
  <si>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</si>
  <si>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</si>
  <si>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</si>
  <si>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</si>
  <si>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</si>
  <si>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</si>
  <si>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</si>
  <si>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</si>
  <si>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</si>
  <si>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</si>
  <si>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</si>
  <si>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</si>
  <si>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</si>
  <si>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</si>
  <si>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</si>
  <si>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</si>
  <si>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</si>
  <si>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</si>
  <si>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</si>
  <si>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</si>
  <si>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</si>
  <si>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</si>
  <si>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</si>
  <si>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</si>
  <si>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</si>
  <si>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</si>
  <si>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</si>
  <si>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</si>
  <si>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</si>
  <si>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</si>
  <si>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</si>
  <si>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</si>
  <si>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</si>
  <si>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</si>
  <si>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</si>
  <si>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</si>
  <si>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</si>
  <si>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</si>
  <si>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</si>
  <si>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</si>
  <si>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</si>
  <si>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</si>
  <si>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</si>
  <si>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</si>
  <si>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</si>
  <si>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</si>
  <si>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</si>
  <si>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</si>
  <si>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</si>
  <si>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</si>
  <si>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</si>
  <si>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</si>
  <si>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</si>
  <si>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</si>
  <si>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</si>
  <si>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</si>
  <si>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</si>
  <si>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</si>
  <si>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</si>
  <si>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</si>
  <si>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</si>
  <si>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</si>
  <si>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</si>
  <si>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</si>
  <si>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</si>
  <si>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</si>
  <si>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</si>
  <si>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</si>
  <si>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</si>
  <si>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</si>
  <si>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</si>
  <si>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</si>
  <si>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</si>
  <si>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</si>
  <si>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</si>
  <si>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</si>
  <si>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</si>
  <si>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</si>
  <si>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</si>
  <si>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</si>
  <si>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</si>
  <si>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</si>
  <si>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</si>
  <si>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</si>
  <si>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</si>
  <si>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</si>
  <si>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</si>
  <si>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</si>
  <si>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</si>
  <si>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</si>
  <si>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</si>
  <si>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</si>
  <si>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</si>
  <si>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</si>
  <si>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</si>
  <si>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</si>
  <si>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</si>
  <si>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</si>
  <si>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</si>
  <si>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</si>
  <si>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</si>
  <si>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</si>
  <si>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</si>
  <si>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</si>
  <si>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</si>
  <si>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</si>
  <si>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</si>
  <si>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</si>
  <si>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</si>
  <si>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</si>
  <si>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</si>
  <si>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</si>
  <si>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</si>
  <si>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</si>
  <si>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</si>
  <si>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</si>
  <si>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</si>
  <si>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</si>
  <si>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</si>
  <si>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</si>
  <si>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</si>
  <si>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</si>
  <si>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</si>
  <si>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</si>
  <si>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</si>
  <si>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</si>
  <si>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</si>
  <si>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</si>
  <si>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</si>
  <si>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</si>
  <si>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</si>
  <si>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</si>
  <si>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</si>
  <si>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</si>
  <si>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</si>
  <si>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</si>
  <si>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</si>
  <si>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</si>
  <si>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</si>
  <si>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</si>
  <si>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</si>
  <si>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</si>
  <si>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</si>
  <si>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</si>
  <si>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</si>
  <si>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</si>
  <si>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</si>
  <si>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</si>
  <si>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</si>
  <si>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</si>
  <si>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</si>
  <si>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</si>
  <si>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</si>
  <si>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</si>
  <si>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</si>
  <si>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</si>
  <si>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</si>
  <si>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</si>
  <si>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</si>
  <si>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</si>
  <si>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</si>
  <si>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</si>
  <si>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</si>
  <si>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</si>
  <si>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</si>
  <si>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</si>
  <si>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</si>
  <si>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</si>
  <si>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</si>
  <si>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</si>
  <si>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</si>
  <si>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</si>
  <si>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</si>
  <si>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</si>
  <si>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</si>
  <si>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</si>
  <si>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</si>
  <si>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</si>
  <si>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</si>
  <si>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</si>
  <si>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</si>
  <si>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</si>
  <si>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</si>
  <si>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</si>
  <si>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</si>
  <si>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</si>
  <si>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</si>
  <si>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</si>
  <si>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</si>
  <si>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</si>
  <si>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</si>
  <si>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</si>
  <si>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</si>
  <si>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</si>
  <si>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</si>
  <si>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</si>
  <si>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</si>
  <si>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</si>
  <si>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</si>
  <si>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</si>
  <si>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</si>
  <si>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</si>
  <si>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</si>
  <si>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</si>
  <si>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</si>
  <si>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</si>
  <si>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</si>
  <si>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</si>
  <si>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</si>
  <si>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</si>
  <si>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</si>
  <si>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</si>
  <si>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</si>
  <si>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</si>
  <si>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</si>
  <si>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</si>
  <si>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</si>
  <si>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</si>
  <si>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</si>
  <si>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</si>
  <si>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</si>
  <si>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</si>
  <si>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</si>
  <si>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</si>
  <si>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</si>
  <si>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</si>
  <si>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</si>
  <si>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</si>
  <si>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</si>
  <si>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</si>
  <si>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</si>
  <si>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</si>
  <si>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</si>
  <si>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</si>
  <si>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</si>
  <si>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</si>
  <si>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</si>
  <si>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</si>
  <si>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</si>
  <si>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</si>
  <si>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</si>
  <si>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</si>
  <si>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</si>
  <si>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</si>
  <si>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</si>
  <si>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</si>
  <si>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</si>
  <si>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</si>
  <si>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</si>
  <si>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</si>
  <si>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</si>
  <si>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</si>
  <si>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</si>
  <si>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</si>
  <si>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</si>
  <si>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</si>
  <si>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</si>
  <si>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</si>
  <si>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</si>
  <si>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</si>
  <si>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</si>
  <si>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</si>
  <si>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</si>
  <si>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</si>
  <si>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</si>
  <si>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</si>
  <si>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</si>
  <si>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</si>
  <si>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</si>
  <si>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</si>
  <si>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</si>
  <si>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</si>
  <si>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</si>
  <si>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</si>
  <si>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</si>
  <si>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</si>
  <si>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</si>
  <si>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</si>
  <si>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</si>
  <si>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</si>
  <si>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</si>
  <si>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</si>
  <si>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</si>
  <si>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</si>
  <si>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</si>
  <si>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</si>
  <si>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</si>
  <si>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</si>
  <si>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</si>
  <si>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</si>
  <si>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</si>
  <si>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</si>
  <si>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</si>
  <si>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</si>
  <si>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</si>
  <si>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</si>
  <si>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</si>
  <si>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</si>
  <si>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</si>
  <si>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</si>
  <si>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</si>
  <si>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</si>
  <si>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</si>
  <si>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</si>
  <si>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</si>
  <si>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</si>
  <si>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</si>
  <si>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</si>
  <si>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</si>
  <si>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</si>
  <si>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</si>
  <si>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</si>
  <si>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</si>
  <si>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</si>
  <si>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</si>
  <si>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</si>
  <si>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</si>
  <si>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</si>
  <si>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</si>
  <si>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</si>
  <si>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</si>
  <si>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</si>
  <si>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</si>
  <si>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</si>
  <si>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</si>
  <si>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</si>
  <si>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</si>
  <si>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</si>
  <si>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</si>
  <si>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</si>
  <si>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</si>
  <si>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</si>
  <si>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</si>
  <si>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</si>
  <si>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</si>
  <si>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</si>
  <si>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</si>
  <si>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</si>
  <si>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</si>
  <si>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</si>
  <si>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</si>
  <si>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</si>
  <si>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</si>
  <si>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</si>
  <si>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</si>
  <si>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</si>
  <si>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</si>
  <si>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</si>
  <si>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</si>
  <si>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</si>
  <si>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</si>
  <si>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</si>
  <si>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</si>
  <si>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</si>
  <si>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</si>
  <si>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</si>
  <si>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</si>
  <si>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</si>
  <si>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</si>
  <si>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</si>
  <si>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</si>
  <si>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</si>
  <si>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</si>
  <si>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</si>
  <si>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</si>
  <si>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</si>
  <si>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</si>
  <si>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</si>
  <si>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</si>
  <si>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</si>
  <si>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</si>
  <si>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</si>
  <si>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</si>
  <si>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</si>
  <si>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</si>
  <si>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</si>
  <si>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</si>
  <si>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</si>
  <si>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</si>
  <si>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</si>
  <si>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</si>
  <si>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</si>
  <si>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</si>
  <si>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</si>
  <si>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</si>
  <si>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</si>
  <si>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</si>
  <si>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</si>
  <si>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</si>
  <si>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</si>
  <si>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</si>
  <si>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</si>
  <si>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</si>
  <si>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</si>
  <si>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</si>
  <si>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</si>
  <si>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</si>
  <si>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</si>
  <si>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</si>
  <si>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</si>
  <si>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</si>
  <si>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</si>
  <si>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</si>
  <si>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</si>
  <si>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</si>
  <si>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</si>
  <si>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</si>
  <si>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</si>
  <si>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</si>
  <si>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</si>
  <si>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</si>
  <si>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</si>
  <si>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</si>
  <si>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</si>
  <si>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</si>
  <si>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</si>
  <si>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</si>
  <si>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</si>
  <si>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</si>
  <si>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</si>
  <si>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</si>
  <si>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</si>
  <si>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</si>
  <si>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</si>
  <si>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</si>
  <si>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</si>
  <si>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</si>
  <si>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</si>
  <si>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</si>
  <si>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</si>
  <si>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</si>
  <si>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</si>
  <si>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</si>
  <si>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</si>
  <si>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</si>
  <si>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</si>
  <si>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</si>
  <si>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</si>
  <si>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</si>
  <si>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</si>
  <si>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</si>
  <si>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</si>
  <si>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</si>
  <si>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</si>
  <si>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</si>
  <si>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</si>
  <si>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</si>
  <si>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</si>
  <si>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</si>
  <si>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</si>
  <si>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</si>
  <si>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</si>
  <si>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</si>
  <si>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</si>
  <si>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</si>
  <si>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</si>
  <si>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</si>
  <si>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</si>
  <si>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</si>
  <si>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</si>
  <si>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</si>
  <si>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</si>
  <si>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</si>
  <si>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</si>
  <si>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</si>
  <si>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</si>
  <si>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</si>
  <si>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</si>
  <si>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</si>
  <si>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</si>
  <si>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</si>
  <si>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</si>
  <si>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</si>
  <si>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</si>
  <si>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</si>
  <si>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</si>
  <si>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</si>
  <si>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</si>
  <si>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</si>
  <si>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</si>
  <si>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</si>
  <si>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</si>
  <si>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</si>
  <si>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</si>
  <si>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</si>
  <si>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</si>
  <si>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</si>
  <si>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</si>
  <si>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</si>
  <si>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</si>
  <si>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</si>
  <si>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</si>
  <si>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</si>
  <si>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</si>
  <si>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</si>
  <si>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</si>
  <si>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</si>
  <si>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</si>
  <si>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</si>
  <si>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</si>
  <si>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</si>
  <si>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</si>
  <si>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</si>
  <si>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</si>
  <si>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</si>
  <si>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</si>
  <si>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</si>
  <si>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</si>
  <si>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</si>
  <si>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</si>
  <si>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</si>
  <si>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</si>
  <si>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</si>
  <si>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</si>
  <si>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</si>
  <si>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</si>
  <si>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</si>
  <si>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</si>
  <si>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</si>
  <si>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</si>
  <si>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</si>
  <si>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</si>
  <si>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</si>
  <si>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</si>
  <si>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</si>
  <si>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</si>
  <si>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</si>
  <si>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</si>
  <si>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</si>
  <si>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</si>
  <si>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</si>
  <si>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</si>
  <si>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</si>
  <si>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</si>
  <si>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</si>
  <si>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</si>
  <si>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</si>
  <si>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</si>
  <si>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</si>
  <si>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</si>
  <si>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</si>
  <si>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</si>
  <si>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</si>
  <si>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</si>
  <si>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</si>
  <si>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</si>
  <si>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</si>
  <si>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</si>
  <si>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</si>
  <si>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</si>
  <si>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</si>
  <si>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</si>
  <si>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</si>
  <si>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</si>
  <si>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</si>
  <si>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</si>
  <si>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</si>
  <si>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</si>
  <si>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</si>
  <si>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</si>
  <si>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</si>
  <si>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</si>
  <si>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</si>
  <si>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</si>
  <si>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</si>
  <si>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</si>
  <si>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</si>
  <si>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</si>
  <si>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</si>
  <si>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</si>
  <si>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</si>
  <si>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</si>
  <si>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</si>
  <si>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</si>
  <si>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</si>
  <si>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</si>
  <si>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</si>
  <si>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</si>
  <si>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</si>
  <si>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</si>
  <si>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</si>
  <si>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</si>
  <si>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</si>
  <si>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</si>
  <si>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</si>
  <si>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</si>
  <si>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</si>
  <si>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</si>
  <si>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</si>
  <si>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</si>
  <si>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</si>
  <si>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</si>
  <si>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</si>
  <si>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</si>
  <si>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</si>
  <si>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</si>
  <si>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</si>
  <si>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</si>
  <si>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</si>
  <si>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</si>
  <si>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</si>
  <si>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</si>
  <si>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</si>
  <si>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</si>
  <si>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</si>
  <si>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</si>
  <si>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</si>
  <si>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</si>
  <si>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</si>
  <si>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</si>
  <si>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</si>
  <si>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</si>
  <si>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</si>
  <si>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</si>
  <si>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</si>
  <si>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</si>
  <si>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</si>
  <si>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</si>
  <si>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</si>
  <si>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</si>
  <si>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</si>
  <si>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</si>
  <si>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</si>
  <si>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</si>
  <si>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</si>
  <si>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</si>
  <si>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</si>
  <si>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</si>
  <si>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</si>
  <si>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</si>
  <si>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</si>
  <si>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</si>
  <si>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</si>
  <si>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</si>
  <si>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</si>
  <si>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</si>
  <si>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</si>
  <si>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</si>
  <si>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</si>
  <si>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</si>
  <si>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</si>
  <si>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</si>
  <si>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</si>
  <si>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</si>
  <si>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</si>
  <si>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</si>
  <si>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</si>
  <si>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</si>
  <si>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</si>
  <si>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</si>
  <si>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</si>
  <si>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</si>
  <si>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</si>
  <si>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</si>
  <si>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</si>
  <si>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</si>
  <si>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</si>
  <si>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</si>
  <si>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</si>
  <si>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</si>
  <si>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</si>
  <si>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</si>
  <si>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</si>
  <si>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</si>
  <si>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</si>
  <si>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</si>
  <si>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</si>
  <si>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</si>
  <si>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</si>
  <si>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</si>
  <si>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</si>
  <si>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</si>
  <si>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</si>
  <si>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</si>
  <si>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</si>
  <si>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</si>
  <si>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</si>
  <si>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</si>
  <si>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</si>
  <si>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</si>
  <si>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</si>
  <si>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</si>
  <si>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</si>
  <si>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</si>
  <si>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</si>
  <si>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</si>
  <si>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</si>
  <si>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</si>
  <si>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</si>
  <si>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</si>
  <si>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</si>
  <si>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</si>
  <si>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</si>
  <si>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</si>
  <si>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</si>
  <si>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</si>
  <si>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</si>
  <si>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</si>
  <si>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</si>
  <si>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</si>
  <si>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</si>
  <si>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</si>
  <si>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</si>
  <si>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</si>
  <si>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</si>
  <si>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</si>
  <si>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</si>
  <si>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</si>
  <si>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</si>
  <si>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</si>
  <si>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</si>
  <si>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</si>
  <si>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</si>
  <si>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</si>
  <si>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</si>
  <si>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</si>
  <si>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</si>
  <si>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</si>
  <si>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</si>
  <si>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</si>
  <si>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</si>
  <si>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</si>
  <si>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</si>
  <si>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</si>
  <si>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</si>
  <si>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</si>
  <si>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</si>
  <si>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</si>
  <si>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</si>
  <si>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</si>
  <si>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</si>
  <si>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</si>
  <si>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</si>
  <si>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</si>
  <si>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</si>
  <si>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</si>
  <si>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</si>
  <si>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</si>
  <si>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</si>
  <si>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</si>
  <si>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</si>
  <si>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</si>
  <si>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</si>
  <si>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</si>
  <si>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</si>
  <si>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</si>
  <si>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</si>
  <si>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</si>
  <si>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</si>
  <si>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</si>
  <si>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</si>
  <si>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</si>
  <si>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</si>
  <si>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</si>
  <si>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</si>
  <si>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</si>
  <si>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</si>
  <si>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</si>
  <si>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</si>
  <si>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</si>
  <si>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</si>
  <si>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</si>
  <si>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</si>
  <si>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</si>
  <si>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</si>
  <si>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</si>
  <si>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</si>
  <si>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</si>
  <si>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</si>
  <si>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</si>
  <si>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</si>
  <si>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</si>
  <si>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</si>
  <si>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</si>
  <si>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</si>
  <si>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</si>
  <si>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</si>
  <si>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</si>
  <si>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</si>
  <si>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</si>
  <si>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</si>
  <si>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</si>
  <si>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</si>
  <si>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</si>
  <si>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</si>
  <si>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</si>
  <si>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</si>
  <si>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</si>
  <si>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</si>
  <si>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</si>
  <si>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</si>
  <si>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</si>
  <si>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</si>
  <si>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</si>
  <si>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</si>
  <si>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</si>
  <si>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</si>
  <si>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</si>
  <si>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</si>
  <si>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</si>
  <si>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</si>
  <si>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</si>
  <si>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</si>
  <si>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</si>
  <si>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</si>
  <si>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</si>
  <si>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</si>
  <si>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</si>
  <si>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</si>
  <si>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</si>
  <si>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</si>
  <si>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</si>
  <si>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</si>
  <si>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</si>
  <si>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</si>
  <si>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</si>
  <si>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</si>
  <si>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</si>
  <si>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</si>
  <si>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</si>
  <si>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</si>
  <si>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</si>
  <si>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</si>
  <si>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</si>
  <si>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</si>
  <si>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</si>
  <si>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</si>
  <si>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</si>
  <si>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</si>
  <si>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</si>
  <si>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</si>
  <si>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</si>
  <si>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</si>
  <si>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</si>
  <si>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</si>
  <si>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</si>
  <si>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</si>
  <si>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</si>
  <si>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</si>
  <si>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</si>
  <si>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</si>
  <si>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</si>
  <si>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</si>
  <si>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</si>
  <si>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</si>
  <si>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</si>
  <si>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</si>
  <si>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</si>
  <si>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</si>
  <si>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</si>
  <si>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</si>
  <si>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</si>
  <si>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</si>
  <si>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</si>
  <si>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</si>
  <si>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</si>
  <si>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</si>
  <si>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</si>
  <si>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</si>
  <si>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</si>
  <si>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</si>
  <si>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</si>
  <si>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</si>
  <si>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</si>
  <si>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</si>
  <si>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</si>
  <si>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</si>
  <si>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</si>
  <si>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</si>
  <si>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</si>
  <si>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</si>
  <si>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</si>
  <si>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</si>
  <si>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</si>
  <si>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</si>
  <si>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</si>
  <si>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</si>
  <si>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</si>
  <si>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</si>
  <si>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</si>
  <si>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</si>
  <si>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</si>
  <si>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</si>
  <si>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</si>
  <si>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</si>
  <si>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</si>
  <si>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</si>
  <si>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</si>
  <si>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</si>
  <si>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</si>
  <si>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</si>
  <si>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</si>
  <si>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</si>
  <si>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</si>
  <si>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</si>
  <si>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</si>
  <si>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</si>
  <si>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</si>
  <si>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</si>
  <si>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</si>
  <si>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</si>
  <si>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</si>
  <si>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</si>
  <si>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</si>
  <si>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</si>
  <si>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</si>
  <si>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</si>
  <si>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</si>
  <si>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</si>
  <si>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</si>
  <si>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</si>
  <si>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</si>
  <si>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</si>
  <si>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</si>
  <si>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</si>
  <si>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</si>
  <si>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</si>
  <si>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</si>
  <si>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</si>
  <si>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</si>
  <si>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</si>
  <si>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</si>
  <si>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</si>
  <si>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</si>
  <si>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</si>
  <si>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</si>
  <si>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</si>
  <si>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</si>
  <si>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</si>
  <si>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</si>
  <si>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</si>
  <si>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</si>
  <si>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</si>
  <si>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</si>
  <si>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</si>
  <si>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</si>
  <si>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</si>
  <si>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</si>
  <si>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</si>
  <si>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</si>
  <si>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</si>
  <si>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</si>
  <si>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</si>
  <si>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</si>
  <si>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</si>
  <si>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</si>
  <si>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</si>
  <si>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</si>
  <si>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</si>
  <si>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</si>
  <si>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</si>
  <si>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</si>
  <si>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</si>
  <si>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</si>
  <si>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</si>
  <si>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</si>
  <si>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</si>
  <si>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</si>
  <si>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</si>
  <si>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</si>
  <si>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</si>
  <si>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</si>
  <si>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</si>
  <si>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</si>
  <si>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</si>
  <si>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</si>
  <si>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</si>
  <si>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</si>
  <si>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</si>
  <si>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</si>
  <si>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</si>
  <si>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</si>
  <si>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</si>
  <si>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</si>
  <si>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</si>
  <si>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</si>
  <si>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</si>
  <si>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</si>
  <si>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</si>
  <si>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</si>
  <si>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</si>
  <si>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</si>
  <si>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</si>
  <si>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</si>
  <si>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</si>
  <si>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</si>
  <si>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</si>
  <si>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</si>
  <si>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</si>
  <si>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</si>
  <si>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</si>
  <si>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</si>
  <si>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</si>
  <si>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</si>
  <si>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</si>
  <si>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</si>
  <si>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</si>
  <si>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</si>
  <si>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</si>
  <si>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</si>
  <si>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</si>
  <si>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</si>
  <si>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</si>
  <si>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</si>
  <si>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</si>
  <si>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</si>
  <si>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</si>
  <si>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</si>
  <si>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</si>
  <si>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</si>
  <si>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</si>
  <si>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</si>
  <si>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</si>
  <si>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</si>
  <si>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</si>
  <si>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</si>
  <si>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</si>
  <si>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</si>
  <si>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</si>
  <si>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</si>
  <si>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</si>
  <si>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</si>
  <si>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</si>
  <si>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</si>
  <si>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</si>
  <si>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</si>
  <si>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</si>
  <si>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</si>
  <si>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</si>
  <si>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</si>
  <si>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</si>
  <si>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</si>
  <si>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</si>
  <si>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</si>
  <si>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</si>
  <si>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</si>
  <si>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</si>
  <si>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</si>
  <si>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</si>
  <si>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</si>
  <si>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</si>
  <si>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</si>
  <si>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</si>
  <si>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</si>
  <si>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</si>
  <si>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</si>
  <si>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</si>
  <si>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</si>
  <si>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</si>
  <si>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</si>
  <si>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</si>
  <si>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</si>
  <si>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</si>
  <si>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</si>
  <si>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</si>
  <si>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</si>
  <si>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</si>
  <si>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</si>
  <si>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</si>
  <si>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</si>
  <si>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</si>
  <si>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</si>
  <si>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</si>
  <si>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</si>
  <si>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</si>
  <si>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</si>
  <si>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</si>
  <si>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</si>
  <si>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</si>
  <si>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</si>
  <si>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</si>
  <si>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</si>
  <si>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</si>
  <si>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</si>
  <si>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</si>
  <si>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</si>
  <si>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</si>
  <si>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</si>
  <si>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</si>
  <si>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</si>
  <si>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</si>
  <si>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</si>
  <si>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</si>
  <si>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</si>
  <si>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</si>
  <si>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</si>
  <si>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</si>
  <si>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</si>
  <si>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</si>
  <si>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</si>
  <si>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</si>
  <si>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</si>
  <si>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</si>
  <si>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</si>
  <si>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</si>
  <si>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</si>
  <si>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</si>
  <si>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</si>
  <si>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</si>
  <si>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</si>
  <si>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</si>
  <si>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</si>
  <si>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</si>
  <si>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</si>
  <si>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</si>
  <si>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</si>
  <si>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</si>
  <si>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</si>
  <si>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</si>
  <si>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</si>
  <si>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</si>
  <si>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</si>
  <si>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</si>
  <si>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</si>
  <si>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</si>
  <si>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</si>
  <si>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</si>
  <si>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</si>
  <si>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</si>
  <si>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</si>
  <si>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</si>
  <si>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</si>
  <si>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</si>
  <si>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</si>
  <si>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</si>
  <si>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</si>
  <si>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</si>
  <si>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</si>
  <si>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</si>
  <si>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</si>
  <si>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</si>
  <si>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</si>
  <si>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</si>
  <si>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</si>
  <si>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</si>
  <si>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</si>
  <si>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</si>
  <si>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</si>
  <si>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</si>
  <si>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</si>
  <si>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</si>
  <si>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</si>
  <si>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</si>
  <si>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</si>
  <si>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</si>
  <si>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</si>
  <si>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</si>
  <si>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</si>
  <si>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</si>
  <si>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</si>
  <si>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</si>
  <si>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</si>
  <si>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</si>
  <si>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</si>
  <si>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</si>
  <si>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</si>
  <si>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</si>
  <si>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</si>
  <si>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</si>
  <si>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</si>
  <si>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</si>
  <si>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</si>
  <si>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</si>
  <si>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</si>
  <si>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</si>
  <si>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</si>
  <si>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</si>
  <si>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</si>
  <si>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</si>
  <si>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</si>
  <si>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</si>
  <si>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</si>
  <si>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</si>
  <si>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</si>
  <si>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</si>
  <si>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</si>
  <si>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</si>
  <si>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</si>
  <si>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</si>
  <si>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</si>
  <si>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</si>
  <si>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</si>
  <si>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</si>
  <si>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</si>
  <si>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</si>
  <si>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</si>
  <si>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</si>
  <si>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</si>
  <si>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</si>
  <si>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</si>
  <si>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</si>
  <si>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</si>
  <si>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</si>
  <si>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</si>
  <si>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</si>
  <si>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</si>
  <si>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</si>
  <si>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</si>
  <si>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</si>
  <si>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</si>
  <si>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</si>
  <si>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</si>
  <si>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</si>
  <si>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</si>
  <si>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</si>
  <si>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</si>
  <si>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</si>
  <si>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</si>
  <si>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</si>
  <si>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</si>
  <si>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</si>
  <si>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</si>
  <si>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</si>
  <si>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</si>
  <si>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</si>
  <si>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</si>
  <si>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</si>
  <si>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</si>
  <si>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</si>
  <si>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</si>
  <si>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</si>
  <si>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</si>
  <si>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</si>
  <si>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</si>
  <si>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</si>
  <si>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</si>
  <si>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</si>
  <si>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</si>
  <si>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</si>
  <si>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</si>
  <si>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</si>
  <si>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</si>
  <si>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</si>
  <si>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</si>
  <si>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</si>
  <si>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</si>
  <si>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</si>
  <si>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</si>
  <si>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</si>
  <si>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</si>
  <si>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</si>
  <si>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</si>
  <si>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</si>
  <si>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</si>
  <si>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</si>
  <si>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</si>
  <si>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</si>
  <si>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</si>
  <si>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</si>
  <si>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</si>
  <si>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</si>
  <si>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</si>
  <si>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</si>
  <si>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</si>
  <si>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</si>
  <si>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</si>
  <si>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</si>
  <si>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</si>
  <si>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</si>
  <si>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</si>
  <si>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</si>
  <si>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</si>
  <si>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</si>
  <si>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</si>
  <si>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</si>
  <si>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</si>
  <si>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</si>
  <si>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</si>
  <si>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</si>
  <si>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</si>
  <si>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</si>
  <si>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</si>
  <si>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</si>
  <si>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</si>
  <si>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</si>
  <si>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</si>
  <si>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</si>
  <si>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</si>
  <si>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</si>
  <si>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</si>
  <si>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</si>
  <si>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</si>
  <si>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</si>
  <si>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</si>
  <si>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</si>
  <si>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</si>
  <si>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</si>
  <si>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</si>
  <si>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</si>
  <si>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</si>
  <si>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</si>
  <si>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</si>
  <si>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</si>
  <si>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</si>
  <si>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</si>
  <si>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</si>
  <si>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</si>
  <si>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</si>
  <si>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</si>
  <si>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</si>
  <si>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</si>
  <si>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</si>
  <si>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</si>
  <si>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</si>
  <si>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</si>
  <si>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</si>
  <si>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</si>
  <si>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</si>
  <si>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</si>
  <si>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</si>
  <si>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</si>
  <si>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</si>
  <si>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</si>
  <si>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</si>
  <si>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</si>
  <si>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</si>
  <si>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</si>
  <si>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</si>
  <si>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</si>
  <si>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</si>
  <si>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</si>
  <si>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</si>
  <si>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</si>
  <si>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</si>
  <si>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</si>
  <si>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</si>
  <si>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</si>
  <si>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</si>
  <si>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</si>
  <si>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</si>
  <si>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</si>
  <si>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</si>
  <si>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</si>
  <si>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</si>
  <si>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</si>
  <si>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</si>
  <si>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</si>
  <si>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</si>
  <si>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</si>
  <si>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</si>
  <si>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</si>
  <si>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</si>
  <si>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</si>
  <si>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</si>
  <si>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</si>
  <si>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</si>
  <si>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</si>
  <si>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</si>
  <si>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</si>
  <si>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</si>
  <si>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</si>
  <si>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</si>
  <si>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</si>
  <si>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</si>
  <si>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</si>
  <si>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</si>
  <si>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</si>
  <si>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</si>
  <si>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</si>
  <si>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</si>
  <si>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</si>
  <si>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</si>
  <si>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</si>
  <si>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</si>
  <si>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</si>
  <si>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</si>
  <si>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</si>
  <si>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</si>
  <si>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</si>
  <si>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</si>
  <si>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</si>
  <si>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</si>
  <si>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</si>
  <si>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</si>
  <si>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</si>
  <si>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</si>
  <si>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</si>
  <si>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</si>
  <si>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</si>
  <si>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</si>
  <si>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</si>
  <si>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</si>
  <si>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</si>
  <si>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</si>
  <si>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</si>
  <si>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</si>
  <si>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</si>
  <si>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</si>
  <si>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</si>
  <si>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</si>
  <si>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</si>
  <si>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</si>
  <si>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</si>
  <si>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</si>
  <si>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</si>
  <si>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</si>
  <si>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</si>
  <si>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</si>
  <si>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</si>
  <si>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</si>
  <si>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</si>
  <si>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</si>
  <si>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</si>
  <si>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</si>
  <si>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</si>
  <si>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</si>
  <si>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</si>
  <si>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</si>
  <si>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</si>
  <si>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</si>
  <si>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</si>
  <si>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</si>
  <si>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</si>
  <si>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</si>
  <si>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</si>
  <si>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</si>
  <si>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</si>
  <si>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</si>
  <si>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</si>
  <si>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</si>
  <si>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</si>
  <si>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</si>
  <si>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</si>
  <si>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</si>
  <si>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</si>
  <si>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</si>
  <si>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</si>
  <si>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</si>
  <si>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</si>
  <si>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</si>
  <si>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</si>
  <si>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</si>
  <si>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</si>
  <si>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</si>
  <si>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</si>
  <si>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</si>
  <si>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</si>
  <si>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</si>
  <si>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</si>
  <si>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</si>
  <si>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</si>
  <si>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</si>
  <si>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</si>
  <si>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</si>
  <si>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</si>
  <si>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</si>
  <si>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</si>
  <si>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</si>
  <si>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</si>
  <si>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</si>
  <si>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</si>
  <si>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</si>
  <si>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</si>
  <si>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</si>
  <si>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</si>
  <si>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</si>
  <si>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</si>
  <si>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</si>
  <si>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</si>
  <si>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</si>
  <si>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</si>
  <si>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</si>
  <si>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</si>
  <si>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</si>
  <si>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</si>
  <si>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</si>
  <si>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</si>
  <si>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</si>
  <si>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</si>
  <si>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</si>
  <si>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</si>
  <si>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</si>
  <si>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</si>
  <si>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</si>
  <si>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</si>
  <si>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</si>
  <si>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</si>
  <si>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</si>
  <si>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</si>
  <si>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</si>
  <si>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</si>
  <si>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</si>
  <si>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</si>
  <si>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</si>
  <si>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</si>
  <si>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</si>
  <si>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</si>
  <si>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</si>
  <si>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</si>
  <si>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</si>
  <si>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</si>
  <si>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</si>
  <si>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</si>
  <si>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</si>
  <si>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</si>
  <si>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</si>
  <si>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</si>
  <si>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</si>
  <si>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</si>
  <si>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</si>
  <si>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</si>
  <si>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</si>
  <si>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</si>
  <si>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</si>
  <si>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</si>
  <si>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</si>
  <si>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</si>
  <si>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</si>
  <si>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</si>
  <si>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</si>
  <si>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</si>
  <si>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</si>
  <si>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</si>
  <si>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</si>
  <si>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</si>
  <si>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</si>
  <si>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</si>
  <si>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</si>
  <si>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</si>
  <si>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</si>
  <si>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</si>
  <si>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</si>
  <si>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</si>
  <si>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</si>
  <si>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</si>
  <si>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</si>
  <si>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</si>
  <si>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</si>
  <si>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</si>
  <si>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</si>
  <si>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</si>
  <si>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</si>
  <si>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</si>
  <si>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</si>
  <si>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</si>
  <si>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</si>
  <si>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</si>
  <si>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</si>
  <si>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</si>
  <si>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</si>
  <si>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</si>
  <si>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</si>
  <si>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</si>
  <si>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</si>
  <si>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</si>
  <si>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</si>
  <si>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</si>
  <si>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</si>
  <si>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</si>
  <si>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</si>
  <si>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</si>
  <si>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</si>
  <si>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</si>
  <si>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</si>
  <si>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</si>
  <si>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</si>
  <si>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</si>
  <si>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</si>
  <si>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</si>
  <si>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</si>
  <si>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</si>
  <si>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</si>
  <si>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</si>
  <si>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</si>
  <si>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</si>
  <si>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</si>
  <si>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</si>
  <si>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</si>
  <si>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</si>
  <si>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</si>
  <si>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</si>
  <si>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</si>
  <si>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</si>
  <si>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</si>
  <si>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</si>
  <si>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</si>
  <si>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</si>
  <si>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</si>
  <si>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</si>
  <si>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</si>
  <si>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</si>
  <si>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</si>
  <si>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</si>
  <si>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</si>
  <si>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</si>
  <si>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</si>
  <si>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</si>
  <si>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</si>
  <si>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</si>
  <si>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</si>
  <si>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</si>
  <si>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</si>
  <si>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</si>
  <si>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</si>
  <si>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</si>
  <si>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</si>
  <si>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</si>
  <si>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</si>
  <si>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</si>
  <si>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</si>
  <si>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</si>
  <si>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</si>
  <si>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</si>
  <si>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</si>
  <si>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</si>
  <si>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</si>
  <si>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</si>
  <si>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</si>
  <si>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</si>
  <si>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</si>
  <si>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</si>
  <si>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</si>
  <si>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</si>
  <si>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</si>
  <si>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</si>
  <si>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</si>
  <si>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</si>
  <si>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</si>
  <si>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</si>
  <si>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</si>
  <si>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</si>
  <si>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</si>
  <si>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</si>
  <si>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</si>
  <si>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</si>
  <si>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</si>
  <si>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</si>
  <si>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</si>
  <si>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</si>
  <si>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</si>
  <si>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</si>
  <si>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</si>
  <si>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</si>
  <si>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</si>
  <si>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</si>
  <si>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</si>
  <si>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</si>
  <si>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</si>
  <si>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</si>
  <si>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</si>
  <si>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</si>
  <si>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</si>
  <si>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</si>
  <si>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</si>
  <si>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</si>
  <si>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</si>
  <si>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</si>
  <si>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</si>
  <si>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</si>
  <si>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</si>
  <si>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</si>
  <si>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</si>
  <si>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</si>
  <si>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</si>
  <si>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</si>
  <si>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</si>
  <si>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</si>
  <si>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</si>
  <si>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</si>
  <si>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</si>
  <si>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</si>
  <si>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</si>
  <si>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</si>
  <si>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</si>
  <si>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</si>
  <si>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</si>
  <si>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</si>
  <si>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</si>
  <si>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</si>
  <si>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</si>
  <si>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</si>
  <si>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</si>
  <si>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</si>
  <si>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</si>
  <si>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</si>
  <si>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</si>
  <si>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</si>
  <si>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</si>
  <si>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</si>
  <si>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</si>
  <si>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</si>
  <si>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</si>
  <si>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</si>
  <si>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</si>
  <si>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</si>
  <si>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</si>
  <si>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</si>
  <si>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</si>
  <si>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</si>
  <si>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</si>
  <si>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</si>
  <si>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</si>
  <si>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</si>
  <si>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</si>
  <si>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</si>
  <si>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</si>
  <si>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</si>
  <si>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</si>
  <si>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</si>
  <si>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</si>
  <si>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</si>
  <si>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</si>
  <si>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</si>
  <si>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</si>
  <si>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</si>
  <si>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</si>
  <si>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</si>
  <si>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</si>
  <si>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</si>
  <si>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</si>
  <si>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</si>
  <si>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</si>
  <si>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</si>
  <si>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</si>
  <si>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</si>
  <si>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</si>
  <si>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</si>
  <si>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</si>
  <si>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</si>
  <si>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</si>
  <si>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</si>
  <si>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</si>
  <si>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</si>
  <si>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</si>
  <si>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</si>
  <si>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</si>
  <si>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</si>
  <si>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</si>
  <si>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</si>
  <si>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</si>
  <si>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</si>
  <si>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</si>
  <si>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</si>
  <si>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</si>
  <si>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</si>
  <si>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</si>
  <si>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</si>
  <si>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</si>
  <si>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</si>
  <si>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</si>
  <si>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</si>
  <si>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</si>
  <si>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</si>
  <si>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</si>
  <si>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</si>
  <si>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</si>
  <si>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</si>
  <si>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</si>
  <si>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</si>
  <si>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</si>
  <si>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</si>
  <si>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</si>
  <si>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</si>
  <si>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</si>
  <si>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</si>
  <si>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</si>
  <si>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</si>
  <si>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</si>
  <si>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</si>
  <si>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</si>
  <si>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</si>
  <si>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</si>
  <si>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</si>
  <si>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</si>
  <si>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</si>
  <si>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</si>
  <si>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</si>
  <si>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</si>
  <si>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</si>
  <si>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</si>
  <si>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</si>
  <si>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</si>
  <si>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</si>
  <si>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</si>
  <si>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</si>
  <si>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</si>
  <si>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</si>
  <si>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</si>
  <si>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</si>
  <si>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</si>
  <si>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</si>
  <si>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</si>
  <si>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</si>
  <si>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</si>
  <si>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</si>
  <si>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</si>
  <si>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</si>
  <si>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</si>
  <si>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</si>
  <si>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</si>
  <si>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</si>
  <si>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</si>
  <si>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</si>
  <si>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</si>
  <si>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</si>
  <si>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</si>
  <si>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</si>
  <si>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</si>
  <si>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</si>
  <si>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</si>
  <si>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</si>
  <si>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</si>
  <si>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</si>
  <si>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</si>
  <si>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</si>
  <si>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</si>
  <si>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</si>
  <si>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</si>
  <si>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</si>
  <si>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</si>
  <si>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</si>
  <si>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</si>
  <si>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</si>
  <si>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</si>
  <si>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</si>
  <si>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</si>
  <si>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</si>
  <si>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</si>
  <si>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</si>
  <si>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</si>
  <si>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</si>
  <si>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</si>
  <si>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</si>
  <si>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</si>
  <si>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</si>
  <si>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</si>
  <si>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</si>
  <si>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</si>
  <si>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</si>
  <si>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</si>
  <si>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</si>
  <si>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</si>
  <si>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</si>
  <si>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</si>
  <si>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</si>
  <si>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</si>
  <si>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</si>
  <si>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</si>
  <si>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</si>
  <si>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</si>
  <si>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</si>
  <si>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</si>
  <si>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</si>
  <si>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</si>
  <si>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</si>
  <si>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</si>
  <si>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</si>
  <si>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</si>
  <si>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</si>
  <si>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</si>
  <si>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</si>
  <si>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</si>
  <si>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</si>
  <si>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</si>
  <si>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</si>
  <si>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</si>
  <si>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</si>
  <si>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</si>
  <si>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</si>
  <si>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</si>
  <si>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</si>
  <si>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</si>
  <si>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</si>
  <si>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</si>
  <si>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</si>
  <si>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</si>
  <si>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</si>
  <si>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</si>
  <si>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</si>
  <si>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</si>
  <si>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</si>
  <si>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</si>
  <si>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</si>
  <si>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</si>
  <si>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</si>
  <si>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</si>
  <si>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</si>
  <si>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</si>
  <si>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</si>
  <si>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</si>
  <si>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</si>
  <si>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</si>
  <si>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</si>
  <si>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</si>
  <si>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</si>
  <si>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</si>
  <si>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</si>
  <si>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</si>
  <si>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</si>
  <si>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</si>
  <si>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</si>
  <si>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</si>
  <si>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</si>
  <si>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</si>
  <si>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</si>
  <si>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</si>
  <si>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</si>
  <si>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</si>
  <si>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</si>
  <si>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</si>
  <si>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</si>
  <si>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</si>
  <si>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</si>
  <si>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</si>
  <si>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</si>
  <si>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</si>
  <si>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</si>
  <si>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</si>
  <si>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</si>
  <si>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</si>
  <si>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</si>
  <si>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</si>
  <si>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</si>
  <si>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</si>
  <si>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</si>
  <si>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</si>
  <si>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</si>
  <si>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</si>
  <si>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</si>
  <si>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</si>
  <si>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</si>
  <si>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</si>
  <si>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</si>
  <si>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</si>
  <si>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</si>
  <si>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</si>
  <si>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</si>
  <si>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</si>
  <si>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</si>
  <si>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</si>
  <si>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</si>
  <si>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</si>
  <si>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</si>
  <si>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</si>
  <si>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</si>
  <si>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</si>
  <si>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</si>
  <si>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</si>
  <si>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</si>
  <si>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</si>
  <si>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</si>
  <si>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</si>
  <si>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</si>
  <si>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</si>
  <si>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</si>
  <si>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</si>
  <si>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</si>
  <si>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</si>
  <si>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</si>
  <si>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</si>
  <si>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</si>
  <si>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</si>
  <si>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</si>
  <si>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</si>
  <si>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</si>
  <si>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</si>
  <si>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</si>
  <si>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</si>
  <si>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</si>
  <si>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</si>
  <si>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</si>
  <si>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</si>
  <si>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</si>
  <si>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</si>
  <si>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</si>
  <si>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</si>
  <si>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</si>
  <si>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</si>
  <si>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</si>
  <si>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</si>
  <si>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</si>
  <si>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</si>
  <si>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</si>
  <si>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</si>
  <si>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</si>
  <si>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</si>
  <si>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</si>
  <si>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</si>
  <si>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</si>
  <si>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</si>
  <si>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</si>
  <si>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</si>
  <si>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</si>
  <si>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</si>
  <si>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</si>
  <si>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</si>
  <si>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</si>
  <si>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</si>
  <si>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</si>
  <si>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</si>
  <si>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</si>
  <si>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</si>
  <si>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</si>
  <si>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</si>
  <si>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</si>
  <si>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</si>
  <si>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</si>
  <si>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</si>
  <si>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</si>
  <si>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</si>
  <si>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</si>
  <si>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</si>
  <si>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</si>
  <si>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</si>
  <si>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</si>
  <si>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</si>
  <si>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</si>
  <si>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</si>
  <si>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</si>
  <si>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</si>
  <si>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</si>
  <si>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</si>
  <si>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</si>
  <si>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</si>
  <si>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</si>
  <si>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</si>
  <si>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</si>
  <si>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</si>
  <si>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</si>
  <si>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</si>
  <si>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</si>
  <si>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</si>
  <si>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</si>
  <si>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</si>
  <si>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</si>
  <si>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</si>
  <si>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</si>
  <si>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</si>
  <si>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</si>
  <si>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</si>
  <si>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</si>
  <si>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</si>
  <si>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</si>
  <si>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</si>
  <si>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</si>
  <si>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</si>
  <si>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</si>
  <si>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</si>
  <si>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</si>
  <si>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</si>
  <si>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</si>
  <si>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</si>
  <si>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</si>
  <si>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</si>
  <si>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</si>
  <si>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</si>
  <si>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</si>
  <si>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</si>
  <si>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</si>
  <si>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</si>
  <si>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</si>
  <si>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</si>
  <si>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</si>
  <si>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</si>
  <si>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</si>
  <si>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</si>
  <si>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</si>
  <si>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</si>
  <si>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</si>
  <si>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</si>
  <si>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</si>
  <si>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</si>
  <si>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</si>
  <si>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</si>
  <si>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</si>
  <si>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</si>
  <si>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</si>
  <si>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</si>
  <si>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</si>
  <si>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</si>
  <si>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</si>
  <si>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</si>
  <si>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</si>
  <si>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</si>
  <si>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</si>
  <si>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</si>
  <si>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</si>
  <si>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</si>
  <si>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</si>
  <si>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</si>
  <si>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</si>
  <si>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</si>
  <si>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</si>
  <si>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</si>
  <si>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</si>
  <si>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</si>
  <si>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</si>
  <si>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</si>
  <si>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</si>
  <si>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</si>
  <si>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</si>
  <si>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</si>
  <si>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</si>
  <si>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</si>
  <si>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</si>
  <si>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</si>
  <si>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</si>
  <si>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</si>
  <si>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</si>
  <si>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</si>
  <si>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</si>
  <si>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</si>
  <si>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</si>
  <si>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</si>
  <si>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</si>
  <si>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</si>
  <si>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</si>
  <si>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</si>
  <si>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</si>
  <si>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</si>
  <si>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</si>
  <si>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</si>
  <si>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</si>
  <si>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</si>
  <si>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</si>
  <si>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</si>
  <si>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</si>
  <si>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</si>
  <si>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</si>
  <si>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</si>
  <si>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</si>
  <si>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</si>
  <si>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</si>
  <si>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</si>
  <si>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</si>
  <si>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</si>
  <si>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</si>
  <si>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</si>
  <si>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</si>
  <si>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</si>
  <si>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</si>
  <si>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</si>
  <si>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</si>
  <si>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</si>
  <si>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</si>
  <si>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</si>
  <si>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</si>
  <si>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</si>
  <si>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</si>
  <si>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</si>
  <si>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</si>
  <si>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</si>
  <si>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</si>
  <si>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</si>
  <si>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</si>
  <si>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</si>
  <si>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</si>
  <si>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</si>
  <si>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</si>
  <si>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</si>
  <si>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</si>
  <si>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</si>
  <si>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</si>
  <si>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</si>
  <si>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</si>
  <si>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</si>
  <si>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</si>
  <si>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</si>
  <si>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</si>
  <si>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</si>
  <si>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</si>
  <si>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</si>
  <si>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</si>
  <si>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</si>
  <si>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</si>
  <si>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</si>
  <si>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</si>
  <si>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</si>
  <si>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</si>
  <si>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</si>
  <si>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</si>
  <si>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</si>
  <si>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</si>
  <si>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</si>
  <si>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</si>
  <si>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</si>
  <si>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</si>
  <si>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</si>
  <si>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</si>
  <si>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</si>
  <si>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</si>
  <si>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</si>
  <si>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</si>
  <si>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</si>
  <si>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</si>
  <si>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</si>
  <si>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</si>
  <si>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</si>
  <si>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</si>
  <si>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</si>
  <si>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</si>
  <si>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</si>
  <si>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</si>
  <si>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</si>
  <si>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</si>
  <si>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</si>
  <si>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</si>
  <si>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</si>
  <si>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</si>
  <si>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</si>
  <si>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</si>
  <si>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</si>
  <si>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</si>
  <si>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</si>
  <si>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</si>
  <si>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</si>
  <si>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</si>
  <si>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</si>
  <si>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</si>
  <si>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</si>
  <si>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</si>
  <si>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</si>
  <si>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</si>
  <si>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</si>
  <si>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</si>
  <si>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</si>
  <si>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</si>
  <si>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</si>
  <si>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</si>
  <si>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</si>
  <si>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</si>
  <si>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</si>
  <si>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</si>
  <si>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</si>
  <si>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</si>
  <si>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</si>
  <si>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</si>
  <si>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</si>
  <si>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</si>
  <si>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</si>
  <si>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</si>
  <si>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</si>
  <si>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</si>
  <si>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</si>
  <si>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</si>
  <si>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</si>
  <si>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</si>
  <si>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</si>
  <si>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</si>
  <si>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</si>
  <si>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</si>
  <si>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</si>
  <si>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</si>
  <si>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</si>
  <si>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</si>
  <si>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</si>
  <si>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</si>
  <si>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</si>
  <si>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</si>
  <si>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</si>
  <si>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</si>
  <si>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</si>
  <si>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</si>
  <si>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</si>
  <si>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</si>
  <si>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</si>
  <si>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</si>
  <si>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</si>
  <si>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</si>
  <si>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</si>
  <si>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</si>
  <si>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</si>
  <si>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</si>
  <si>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</si>
  <si>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</si>
  <si>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</si>
  <si>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</si>
  <si>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</si>
  <si>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</si>
  <si>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</si>
  <si>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</si>
  <si>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</si>
  <si>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</si>
  <si>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</si>
  <si>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</si>
  <si>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</si>
  <si>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</si>
  <si>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</si>
  <si>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</si>
  <si>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</si>
  <si>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</si>
  <si>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</si>
  <si>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</si>
  <si>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</si>
  <si>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</si>
  <si>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</si>
  <si>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</si>
  <si>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</si>
  <si>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</si>
  <si>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</si>
  <si>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</si>
  <si>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</si>
  <si>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</si>
  <si>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</si>
  <si>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</si>
  <si>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</si>
  <si>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</si>
  <si>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</si>
  <si>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</si>
  <si>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</si>
  <si>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</si>
  <si>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</si>
  <si>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</si>
  <si>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</si>
  <si>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</si>
  <si>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</si>
  <si>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</si>
  <si>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</si>
  <si>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</si>
  <si>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</si>
  <si>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</si>
  <si>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</si>
  <si>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</si>
  <si>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</si>
  <si>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</si>
  <si>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</si>
  <si>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</si>
  <si>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</si>
  <si>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</si>
  <si>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</si>
  <si>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</si>
  <si>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</si>
  <si>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</si>
  <si>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</si>
  <si>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</si>
  <si>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</si>
  <si>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</si>
  <si>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</si>
  <si>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</si>
  <si>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</si>
  <si>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</si>
  <si>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</si>
  <si>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</si>
  <si>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</si>
  <si>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</si>
  <si>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</si>
  <si>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</si>
  <si>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</si>
  <si>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</si>
  <si>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</si>
  <si>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</si>
  <si>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</si>
  <si>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</si>
  <si>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</si>
  <si>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</si>
  <si>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</si>
  <si>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</si>
  <si>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</si>
  <si>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</si>
  <si>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</si>
  <si>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</si>
  <si>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</si>
  <si>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</si>
  <si>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</si>
  <si>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</si>
  <si>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</si>
  <si>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</si>
  <si>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</si>
  <si>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</si>
  <si>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</si>
  <si>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</si>
  <si>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</si>
  <si>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</si>
  <si>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</si>
  <si>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</si>
  <si>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</si>
  <si>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</si>
  <si>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</si>
  <si>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</si>
  <si>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</si>
  <si>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</si>
  <si>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</si>
  <si>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</si>
  <si>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</si>
  <si>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</si>
  <si>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</si>
  <si>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</si>
  <si>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</si>
  <si>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</si>
  <si>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</si>
  <si>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</si>
  <si>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</si>
  <si>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</si>
  <si>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</si>
  <si>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</si>
  <si>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</si>
  <si>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</si>
  <si>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</si>
  <si>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</si>
  <si>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</si>
  <si>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</si>
  <si>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</si>
  <si>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</si>
  <si>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</si>
  <si>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</si>
  <si>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</si>
  <si>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</si>
  <si>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</si>
  <si>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</si>
  <si>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</si>
  <si>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</si>
  <si>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</si>
  <si>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</si>
  <si>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</si>
  <si>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</si>
  <si>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</si>
  <si>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</si>
  <si>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</si>
  <si>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</si>
  <si>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</si>
  <si>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</si>
  <si>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</si>
  <si>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</si>
  <si>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</si>
  <si>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</si>
  <si>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</si>
  <si>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</si>
  <si>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</si>
  <si>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</si>
  <si>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</si>
  <si>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</si>
  <si>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</si>
  <si>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</si>
  <si>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</si>
  <si>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</si>
  <si>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</si>
  <si>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</si>
  <si>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</si>
  <si>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</si>
  <si>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</si>
  <si>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</si>
  <si>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</si>
  <si>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</si>
  <si>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</si>
  <si>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</si>
  <si>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</si>
  <si>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</si>
  <si>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</si>
  <si>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</si>
  <si>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</si>
  <si>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</si>
  <si>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</si>
  <si>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</si>
  <si>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</si>
  <si>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</si>
  <si>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</si>
  <si>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</si>
  <si>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</si>
  <si>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</si>
  <si>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</si>
  <si>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</si>
  <si>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</si>
  <si>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</si>
  <si>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</si>
  <si>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</si>
  <si>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</si>
  <si>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</si>
  <si>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</si>
  <si>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</si>
  <si>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</si>
  <si>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</si>
  <si>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</si>
  <si>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</si>
  <si>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</si>
  <si>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</si>
  <si>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</si>
  <si>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</si>
  <si>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</si>
  <si>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</si>
  <si>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</si>
  <si>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</si>
  <si>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</si>
  <si>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</si>
  <si>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</si>
  <si>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</si>
  <si>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</si>
  <si>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</si>
  <si>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</si>
  <si>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</si>
  <si>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</si>
  <si>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</si>
  <si>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</si>
  <si>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</si>
  <si>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</si>
  <si>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</si>
  <si>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</si>
  <si>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</si>
  <si>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</si>
  <si>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</si>
  <si>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</si>
  <si>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</si>
  <si>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</si>
  <si>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</si>
  <si>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</si>
  <si>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</si>
  <si>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</si>
  <si>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</si>
  <si>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</si>
  <si>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</si>
  <si>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</si>
  <si>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</si>
  <si>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</si>
  <si>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</si>
  <si>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</si>
  <si>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</si>
  <si>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</si>
  <si>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</si>
  <si>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</si>
  <si>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</si>
  <si>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</si>
  <si>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</si>
  <si>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</si>
  <si>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</si>
  <si>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</si>
  <si>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</si>
  <si>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</si>
  <si>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</si>
  <si>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</si>
  <si>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</si>
  <si>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</si>
  <si>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</si>
  <si>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</si>
  <si>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</si>
  <si>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</si>
  <si>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</si>
  <si>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</si>
  <si>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</si>
  <si>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</si>
  <si>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</si>
  <si>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</si>
  <si>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</si>
  <si>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</si>
  <si>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</si>
  <si>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</si>
  <si>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</si>
  <si>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</si>
  <si>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</si>
  <si>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</si>
  <si>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</si>
  <si>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</si>
  <si>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</si>
  <si>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</si>
  <si>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</si>
  <si>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</si>
  <si>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</si>
  <si>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</si>
  <si>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</si>
  <si>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</si>
  <si>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</si>
  <si>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</si>
  <si>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</si>
  <si>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</si>
  <si>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</si>
  <si>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</si>
  <si>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</si>
  <si>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</si>
  <si>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</si>
  <si>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</si>
  <si>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</si>
  <si>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</si>
  <si>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</si>
  <si>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</si>
  <si>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</si>
  <si>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</si>
  <si>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</si>
  <si>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</si>
  <si>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</si>
  <si>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</si>
  <si>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</si>
  <si>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</si>
  <si>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</si>
  <si>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</si>
  <si>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</si>
  <si>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</si>
  <si>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</si>
  <si>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</si>
  <si>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</si>
  <si>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</si>
  <si>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</si>
  <si>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</si>
  <si>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</si>
  <si>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</si>
  <si>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</si>
  <si>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</si>
  <si>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</si>
  <si>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</si>
  <si>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</si>
  <si>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</si>
  <si>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</si>
  <si>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</si>
  <si>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</si>
  <si>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</si>
  <si>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</si>
  <si>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</si>
  <si>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</si>
  <si>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</si>
  <si>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</si>
  <si>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</si>
  <si>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</si>
  <si>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</si>
  <si>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</si>
  <si>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</si>
  <si>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</si>
  <si>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</si>
  <si>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</si>
  <si>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</si>
  <si>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</si>
  <si>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</si>
  <si>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</si>
  <si>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</si>
  <si>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</si>
  <si>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</si>
  <si>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</si>
  <si>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</si>
  <si>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</si>
  <si>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</si>
  <si>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</si>
  <si>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</si>
  <si>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</si>
  <si>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</si>
  <si>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</si>
  <si>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</si>
  <si>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</si>
  <si>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</si>
  <si>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</si>
  <si>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</si>
  <si>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</si>
  <si>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</si>
  <si>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</si>
  <si>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</si>
  <si>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</si>
  <si>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</si>
  <si>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</si>
  <si>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</si>
  <si>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</si>
  <si>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</si>
  <si>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</si>
  <si>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</si>
  <si>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</si>
  <si>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</si>
  <si>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</si>
  <si>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</si>
  <si>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</si>
  <si>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</si>
  <si>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</si>
  <si>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</si>
  <si>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</si>
  <si>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</si>
  <si>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</si>
  <si>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</si>
  <si>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</si>
  <si>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</si>
  <si>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</si>
  <si>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</si>
  <si>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</si>
  <si>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</si>
  <si>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</si>
  <si>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</si>
  <si>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</si>
  <si>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</si>
  <si>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</si>
  <si>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</si>
  <si>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</si>
  <si>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</si>
  <si>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</si>
  <si>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</si>
  <si>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</si>
  <si>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</si>
  <si>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</si>
  <si>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</si>
  <si>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</si>
  <si>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</si>
  <si>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</si>
  <si>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</si>
  <si>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</si>
  <si>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</si>
  <si>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</si>
  <si>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</si>
  <si>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</si>
  <si>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</si>
  <si>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</si>
  <si>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</si>
  <si>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</si>
  <si>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</si>
  <si>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</si>
  <si>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</si>
  <si>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</si>
  <si>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</si>
  <si>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</si>
  <si>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</si>
  <si>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</si>
  <si>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</si>
  <si>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</si>
  <si>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</si>
  <si>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</si>
  <si>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</si>
  <si>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</si>
  <si>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</si>
  <si>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</si>
  <si>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</si>
  <si>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</si>
  <si>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</si>
  <si>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</si>
  <si>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</si>
  <si>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</si>
  <si>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</si>
  <si>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</si>
  <si>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</si>
  <si>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</si>
  <si>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</si>
  <si>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</si>
  <si>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</si>
  <si>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</si>
  <si>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</si>
  <si>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</si>
  <si>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</si>
  <si>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</si>
  <si>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</si>
  <si>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</si>
  <si>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</si>
  <si>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</si>
  <si>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</si>
  <si>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</si>
  <si>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</si>
  <si>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</si>
  <si>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</si>
  <si>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</si>
  <si>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</si>
  <si>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</si>
  <si>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</si>
  <si>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</si>
  <si>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</si>
  <si>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</si>
  <si>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</si>
  <si>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</si>
  <si>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</si>
  <si>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</si>
  <si>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</si>
  <si>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</si>
  <si>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</si>
  <si>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</si>
  <si>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</si>
  <si>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</si>
  <si>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</si>
  <si>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</si>
  <si>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</si>
  <si>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</si>
  <si>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</si>
  <si>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</si>
  <si>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</si>
  <si>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</si>
  <si>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</si>
  <si>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</si>
  <si>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</si>
  <si>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</si>
  <si>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</si>
  <si>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</si>
  <si>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</si>
  <si>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</si>
  <si>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</si>
  <si>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</si>
  <si>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</si>
  <si>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</si>
  <si>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</si>
  <si>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</si>
  <si>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</si>
  <si>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</si>
  <si>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</si>
  <si>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</si>
  <si>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</si>
  <si>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</si>
  <si>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</si>
  <si>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</si>
  <si>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</si>
  <si>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</si>
  <si>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</si>
  <si>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</si>
  <si>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</si>
  <si>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</si>
  <si>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</si>
  <si>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</si>
  <si>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</si>
  <si>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</si>
  <si>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</si>
  <si>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</si>
  <si>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</si>
  <si>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</si>
  <si>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</si>
  <si>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</si>
  <si>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</si>
  <si>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</si>
  <si>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</si>
  <si>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</si>
  <si>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</si>
  <si>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</si>
  <si>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</si>
  <si>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</si>
  <si>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</si>
  <si>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</si>
  <si>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</si>
  <si>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</si>
  <si>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</si>
  <si>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</si>
  <si>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</si>
  <si>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</si>
  <si>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</si>
  <si>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</si>
  <si>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</si>
  <si>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</si>
  <si>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</si>
  <si>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</si>
  <si>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</si>
  <si>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</si>
  <si>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</si>
  <si>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</si>
  <si>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</si>
  <si>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</si>
  <si>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</si>
  <si>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</si>
  <si>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</si>
  <si>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</si>
  <si>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</si>
  <si>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</si>
  <si>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</si>
  <si>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</si>
  <si>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</si>
  <si>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</si>
  <si>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</si>
  <si>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</si>
  <si>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</si>
  <si>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</si>
  <si>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</si>
  <si>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</si>
  <si>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</si>
  <si>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</si>
  <si>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</si>
  <si>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</si>
  <si>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</si>
  <si>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</si>
  <si>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</si>
  <si>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</si>
  <si>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</si>
  <si>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</si>
  <si>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</si>
  <si>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</si>
  <si>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</si>
  <si>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</si>
  <si>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</si>
  <si>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</si>
  <si>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</si>
  <si>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</si>
  <si>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</si>
  <si>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</si>
  <si>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</si>
  <si>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</si>
  <si>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</si>
  <si>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</si>
  <si>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</si>
  <si>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</si>
  <si>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</si>
  <si>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</si>
  <si>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</si>
  <si>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</si>
  <si>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</si>
  <si>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</si>
  <si>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</si>
  <si>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</si>
  <si>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</si>
  <si>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</si>
  <si>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</si>
  <si>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</si>
  <si>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</si>
  <si>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</si>
  <si>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</si>
  <si>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</si>
  <si>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</si>
  <si>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</si>
  <si>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</si>
  <si>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</si>
  <si>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</si>
  <si>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</si>
  <si>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</si>
  <si>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</si>
  <si>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</si>
  <si>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</si>
  <si>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</si>
  <si>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</si>
  <si>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</si>
  <si>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</si>
  <si>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</si>
  <si>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</si>
  <si>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</si>
  <si>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</si>
  <si>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</si>
  <si>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</si>
  <si>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</si>
  <si>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</si>
  <si>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</si>
  <si>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</si>
  <si>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</si>
  <si>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</si>
  <si>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</si>
  <si>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</si>
  <si>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</si>
  <si>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</si>
  <si>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</si>
  <si>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</si>
  <si>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</si>
  <si>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</si>
  <si>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</si>
  <si>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</si>
  <si>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</si>
  <si>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</si>
  <si>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</si>
  <si>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</si>
  <si>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</si>
  <si>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</si>
  <si>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</si>
  <si>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</si>
  <si>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</si>
  <si>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</si>
  <si>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</si>
  <si>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</si>
  <si>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</si>
  <si>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</si>
  <si>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</si>
  <si>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</si>
  <si>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</si>
  <si>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</si>
  <si>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</si>
  <si>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</si>
  <si>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</si>
  <si>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</si>
  <si>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</si>
  <si>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</si>
  <si>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</si>
  <si>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</si>
  <si>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</si>
  <si>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</si>
  <si>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</si>
  <si>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</si>
  <si>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</si>
  <si>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</si>
  <si>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</si>
  <si>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</si>
  <si>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</si>
  <si>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</si>
  <si>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</si>
  <si>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</si>
  <si>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</si>
  <si>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</si>
  <si>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</si>
  <si>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</si>
  <si>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</si>
  <si>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</si>
  <si>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</si>
  <si>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</si>
  <si>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</si>
  <si>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</si>
  <si>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</si>
  <si>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</si>
  <si>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</si>
  <si>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</si>
  <si>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</si>
  <si>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</si>
  <si>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</si>
  <si>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</si>
  <si>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</si>
  <si>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</si>
  <si>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</si>
  <si>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</si>
  <si>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</si>
  <si>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</si>
  <si>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</si>
  <si>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</si>
  <si>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</si>
  <si>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</si>
  <si>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</si>
  <si>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</si>
  <si>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</si>
  <si>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</si>
  <si>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</si>
  <si>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</si>
  <si>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</si>
  <si>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</si>
  <si>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</si>
  <si>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</si>
  <si>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</si>
  <si>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</si>
  <si>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</si>
  <si>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</si>
  <si>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</si>
  <si>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</si>
  <si>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</si>
  <si>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</si>
  <si>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</si>
  <si>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</si>
  <si>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</si>
  <si>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</si>
  <si>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</si>
  <si>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</si>
  <si>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</si>
  <si>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</si>
  <si>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</si>
  <si>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</si>
  <si>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</si>
  <si>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</si>
  <si>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</si>
  <si>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</si>
  <si>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</si>
  <si>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</si>
  <si>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</si>
  <si>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</si>
  <si>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</si>
  <si>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</si>
  <si>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</si>
  <si>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</si>
  <si>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</si>
  <si>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</si>
  <si>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</si>
  <si>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</si>
  <si>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</si>
  <si>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</si>
  <si>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</si>
  <si>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</si>
  <si>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</si>
  <si>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</si>
  <si>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</si>
  <si>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</si>
  <si>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</si>
  <si>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</si>
  <si>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</si>
  <si>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</si>
  <si>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</si>
  <si>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</si>
  <si>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</si>
  <si>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</si>
  <si>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</si>
  <si>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</si>
  <si>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</si>
  <si>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</si>
  <si>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</si>
  <si>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</si>
  <si>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</si>
  <si>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</si>
  <si>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</si>
  <si>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</si>
  <si>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</si>
  <si>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</si>
  <si>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</si>
  <si>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</si>
  <si>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</si>
  <si>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</si>
  <si>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</si>
  <si>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</si>
  <si>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</si>
  <si>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</si>
  <si>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</si>
  <si>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</si>
  <si>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</si>
  <si>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</si>
  <si>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</si>
  <si>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</si>
  <si>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</si>
  <si>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</si>
  <si>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</si>
  <si>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</si>
  <si>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</si>
  <si>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</si>
  <si>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</si>
  <si>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</si>
  <si>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</si>
  <si>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</si>
  <si>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</si>
  <si>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</si>
  <si>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</si>
  <si>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</si>
  <si>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</si>
  <si>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</si>
  <si>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</si>
  <si>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</si>
  <si>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</si>
  <si>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</si>
  <si>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</si>
  <si>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</si>
  <si>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</si>
  <si>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</si>
  <si>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</si>
  <si>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</si>
  <si>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</si>
  <si>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</si>
  <si>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</si>
  <si>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</si>
  <si>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</si>
  <si>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</si>
  <si>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</si>
  <si>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</si>
  <si>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</si>
  <si>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</si>
  <si>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</si>
  <si>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</si>
  <si>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</si>
  <si>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</si>
  <si>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</si>
  <si>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</si>
  <si>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</si>
  <si>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</si>
  <si>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</si>
  <si>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</si>
  <si>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</si>
  <si>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</si>
  <si>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</si>
  <si>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</si>
  <si>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</si>
  <si>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</si>
  <si>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</si>
  <si>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</si>
  <si>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</si>
  <si>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</si>
  <si>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</si>
  <si>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</si>
  <si>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</si>
  <si>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</si>
  <si>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</si>
  <si>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</si>
  <si>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</si>
  <si>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</si>
  <si>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</si>
  <si>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</si>
  <si>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</si>
  <si>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</si>
  <si>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</si>
  <si>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</si>
  <si>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</si>
  <si>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</si>
  <si>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</si>
  <si>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</si>
  <si>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</si>
  <si>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</si>
  <si>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</si>
  <si>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</si>
  <si>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</si>
  <si>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</si>
  <si>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</si>
  <si>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</si>
  <si>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</si>
  <si>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</si>
  <si>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</si>
  <si>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</si>
  <si>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</si>
  <si>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</si>
  <si>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</si>
  <si>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</si>
  <si>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</si>
  <si>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</si>
  <si>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</si>
  <si>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</si>
  <si>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</si>
  <si>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</si>
  <si>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</si>
  <si>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</si>
  <si>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</si>
  <si>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</si>
  <si>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</si>
  <si>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</si>
  <si>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</si>
  <si>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</si>
  <si>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</si>
  <si>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</si>
  <si>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</si>
  <si>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</si>
  <si>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</si>
  <si>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</si>
  <si>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</si>
  <si>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</si>
  <si>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</si>
  <si>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</si>
  <si>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</si>
  <si>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</si>
  <si>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</si>
  <si>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</si>
  <si>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</si>
  <si>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</si>
  <si>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</si>
  <si>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</si>
  <si>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</si>
  <si>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</si>
  <si>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</si>
  <si>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</si>
  <si>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</si>
  <si>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</si>
  <si>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</si>
  <si>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</si>
  <si>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</si>
  <si>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</si>
  <si>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</si>
  <si>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</si>
  <si>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</si>
  <si>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</si>
  <si>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</si>
  <si>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</si>
  <si>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</si>
  <si>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</si>
  <si>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</si>
  <si>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</si>
  <si>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</si>
  <si>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</si>
  <si>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</si>
  <si>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</si>
  <si>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</si>
  <si>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</si>
  <si>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</si>
  <si>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</si>
  <si>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</si>
  <si>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</si>
  <si>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</si>
  <si>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</si>
  <si>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</si>
  <si>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</si>
  <si>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</si>
  <si>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</si>
  <si>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</si>
  <si>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</si>
  <si>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</si>
  <si>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</si>
  <si>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</si>
  <si>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</si>
  <si>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</si>
  <si>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</si>
  <si>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</si>
  <si>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</si>
  <si>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</si>
  <si>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</si>
  <si>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</si>
  <si>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</si>
  <si>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</si>
  <si>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</si>
  <si>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</si>
  <si>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</si>
  <si>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</si>
  <si>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</si>
  <si>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</si>
  <si>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</si>
  <si>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</si>
  <si>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</si>
  <si>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</si>
  <si>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</si>
  <si>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</si>
  <si>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</si>
  <si>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</si>
  <si>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</si>
  <si>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</si>
  <si>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</si>
  <si>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</si>
  <si>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</si>
  <si>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</si>
  <si>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</si>
  <si>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</si>
  <si>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</si>
  <si>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</si>
  <si>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</si>
  <si>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</si>
  <si>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</si>
  <si>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</si>
  <si>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</si>
  <si>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</si>
  <si>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</si>
  <si>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</si>
  <si>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</si>
  <si>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</si>
  <si>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</si>
  <si>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</si>
  <si>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</si>
  <si>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</si>
  <si>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</si>
  <si>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</si>
  <si>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</si>
  <si>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</si>
  <si>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</si>
  <si>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</si>
  <si>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</si>
  <si>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</si>
  <si>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</si>
  <si>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</si>
  <si>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</si>
  <si>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</si>
  <si>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</si>
  <si>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</si>
  <si>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</si>
  <si>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</si>
  <si>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</si>
  <si>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</si>
  <si>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</si>
  <si>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</si>
  <si>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</si>
  <si>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</si>
  <si>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</si>
  <si>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</si>
  <si>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</si>
  <si>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</si>
  <si>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</si>
  <si>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</si>
  <si>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</si>
  <si>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</si>
  <si>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</si>
  <si>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</si>
  <si>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</si>
  <si>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</si>
  <si>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</si>
  <si>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</si>
  <si>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</si>
  <si>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</si>
  <si>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</si>
  <si>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</si>
  <si>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</si>
  <si>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</si>
  <si>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</si>
  <si>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</si>
  <si>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</si>
  <si>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</si>
  <si>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</si>
  <si>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</si>
  <si>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</si>
  <si>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</si>
  <si>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</si>
  <si>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</si>
  <si>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</si>
  <si>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</si>
  <si>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</si>
  <si>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</si>
  <si>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</si>
  <si>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</si>
  <si>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</si>
  <si>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</si>
  <si>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</si>
  <si>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</si>
  <si>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</si>
  <si>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</si>
  <si>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</si>
  <si>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</si>
  <si>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</si>
  <si>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</si>
  <si>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</si>
  <si>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</si>
  <si>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</si>
  <si>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</si>
  <si>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</si>
  <si>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</si>
  <si>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</si>
  <si>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</si>
  <si>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</si>
  <si>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</si>
  <si>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</si>
  <si>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</si>
  <si>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</si>
  <si>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</si>
  <si>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</si>
  <si>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</si>
  <si>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</si>
  <si>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</si>
  <si>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</si>
  <si>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</si>
  <si>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</si>
  <si>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</si>
  <si>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</si>
  <si>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</si>
  <si>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</si>
  <si>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</si>
  <si>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</si>
  <si>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</si>
  <si>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</si>
  <si>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</si>
  <si>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</si>
  <si>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</si>
  <si>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</si>
  <si>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</si>
  <si>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</si>
  <si>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</si>
  <si>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</si>
  <si>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</si>
  <si>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</si>
  <si>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</si>
  <si>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</si>
  <si>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</si>
  <si>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</si>
  <si>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</si>
  <si>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</si>
  <si>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</si>
  <si>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</si>
  <si>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</si>
  <si>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</si>
  <si>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</si>
  <si>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</si>
  <si>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</si>
  <si>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</si>
  <si>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</si>
  <si>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</si>
  <si>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</si>
  <si>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</si>
  <si>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</si>
  <si>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</si>
  <si>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</si>
  <si>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</si>
  <si>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</si>
  <si>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</si>
  <si>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</si>
  <si>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</si>
  <si>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</si>
  <si>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</si>
  <si>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</si>
  <si>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</si>
  <si>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</si>
  <si>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</si>
  <si>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</si>
  <si>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</si>
  <si>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</si>
  <si>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</si>
  <si>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</si>
  <si>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</si>
  <si>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</si>
  <si>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</si>
  <si>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</si>
  <si>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</si>
  <si>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</si>
  <si>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</si>
  <si>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</si>
  <si>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</si>
  <si>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</si>
  <si>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</si>
  <si>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</si>
  <si>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</si>
  <si>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</si>
  <si>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</si>
  <si>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</si>
  <si>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</si>
  <si>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</si>
  <si>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</si>
  <si>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</si>
  <si>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</si>
  <si>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</si>
  <si>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</si>
  <si>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</si>
  <si>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</si>
  <si>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</si>
  <si>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</si>
  <si>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</si>
  <si>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</si>
  <si>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</si>
  <si>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</si>
  <si>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</si>
  <si>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</si>
  <si>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</si>
  <si>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</si>
  <si>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</si>
  <si>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</si>
  <si>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</si>
  <si>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</si>
  <si>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</si>
  <si>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</si>
  <si>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</si>
  <si>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</si>
  <si>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</si>
  <si>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</si>
  <si>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</si>
  <si>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</si>
  <si>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</si>
  <si>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</si>
  <si>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</si>
  <si>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</si>
  <si>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</si>
  <si>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</si>
  <si>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</si>
  <si>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</si>
  <si>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</si>
  <si>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</si>
  <si>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</si>
  <si>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</si>
  <si>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</si>
  <si>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</si>
  <si>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</si>
  <si>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</si>
  <si>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</si>
  <si>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</si>
  <si>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</si>
  <si>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</si>
  <si>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</si>
  <si>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</si>
  <si>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</si>
  <si>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</si>
  <si>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</si>
  <si>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</si>
  <si>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</si>
  <si>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</si>
  <si>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</si>
  <si>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</si>
  <si>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</si>
  <si>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</si>
  <si>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</si>
  <si>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</si>
  <si>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</si>
  <si>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</si>
  <si>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</si>
  <si>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</si>
  <si>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</si>
  <si>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</si>
  <si>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</si>
  <si>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</si>
  <si>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</si>
  <si>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</si>
  <si>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</si>
  <si>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</si>
  <si>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</si>
  <si>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</si>
  <si>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</si>
  <si>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</si>
  <si>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</si>
  <si>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</si>
  <si>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</si>
  <si>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</si>
  <si>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</si>
  <si>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</si>
  <si>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</si>
  <si>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</si>
  <si>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</si>
  <si>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</si>
  <si>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</si>
  <si>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</si>
  <si>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</si>
  <si>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</si>
  <si>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</si>
  <si>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</si>
  <si>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</si>
  <si>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</si>
  <si>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</si>
  <si>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</si>
  <si>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</si>
  <si>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</si>
  <si>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</si>
  <si>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</si>
  <si>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</si>
  <si>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</si>
  <si>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</si>
  <si>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</si>
  <si>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</si>
  <si>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</si>
  <si>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</si>
  <si>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</si>
  <si>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</si>
  <si>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</si>
  <si>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</si>
  <si>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</si>
  <si>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</si>
  <si>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</si>
  <si>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</si>
  <si>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</si>
  <si>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</si>
  <si>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</si>
  <si>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</si>
  <si>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</si>
  <si>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</si>
  <si>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</si>
  <si>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</si>
  <si>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</si>
  <si>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</si>
  <si>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</si>
  <si>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</si>
  <si>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</si>
  <si>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</si>
  <si>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</si>
  <si>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</si>
  <si>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</si>
  <si>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</si>
  <si>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</si>
  <si>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</si>
  <si>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</si>
  <si>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</si>
  <si>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</si>
  <si>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</si>
  <si>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</si>
  <si>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</si>
  <si>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</si>
  <si>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</si>
  <si>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</si>
  <si>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</si>
  <si>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</si>
  <si>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</si>
  <si>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</si>
  <si>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</si>
  <si>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</si>
  <si>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</si>
  <si>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</si>
  <si>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</si>
  <si>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</si>
  <si>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</si>
  <si>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</si>
  <si>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</si>
  <si>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</si>
  <si>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</si>
  <si>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</si>
  <si>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</si>
  <si>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</si>
  <si>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</si>
  <si>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</si>
  <si>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</si>
  <si>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</si>
  <si>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</si>
  <si>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</si>
  <si>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</si>
  <si>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</si>
  <si>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</si>
  <si>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</si>
  <si>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</si>
  <si>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</si>
  <si>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</si>
  <si>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</si>
  <si>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</si>
  <si>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</si>
  <si>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</si>
  <si>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</si>
  <si>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</si>
  <si>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</si>
  <si>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</si>
  <si>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</si>
  <si>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</si>
  <si>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</si>
  <si>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</si>
  <si>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</si>
  <si>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</si>
  <si>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</si>
  <si>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</si>
  <si>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</si>
  <si>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</si>
  <si>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</si>
  <si>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</si>
  <si>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</si>
  <si>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</si>
  <si>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</si>
  <si>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</si>
  <si>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</si>
  <si>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</si>
  <si>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</si>
  <si>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</si>
  <si>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</si>
  <si>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</si>
  <si>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</si>
  <si>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</si>
  <si>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</si>
  <si>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</si>
  <si>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</si>
  <si>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</si>
  <si>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</si>
  <si>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</si>
  <si>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</si>
  <si>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</si>
  <si>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</si>
  <si>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</si>
  <si>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</si>
  <si>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</si>
  <si>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</si>
  <si>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</si>
  <si>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</si>
  <si>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</si>
  <si>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</si>
  <si>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</si>
  <si>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</si>
  <si>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</si>
  <si>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</si>
  <si>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</si>
  <si>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</si>
  <si>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</si>
  <si>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</si>
  <si>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</si>
  <si>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</si>
  <si>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</si>
  <si>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</si>
  <si>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</si>
  <si>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</si>
  <si>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</si>
  <si>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</si>
  <si>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</si>
  <si>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</si>
  <si>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</si>
  <si>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</si>
  <si>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</si>
  <si>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</si>
  <si>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</si>
  <si>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</si>
  <si>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</si>
  <si>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</si>
  <si>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</si>
  <si>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</si>
  <si>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</si>
  <si>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</si>
  <si>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</si>
  <si>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</si>
  <si>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</si>
  <si>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</si>
  <si>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</si>
  <si>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</si>
  <si>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</si>
  <si>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</si>
  <si>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</si>
  <si>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</si>
  <si>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</si>
  <si>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</si>
  <si>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</si>
  <si>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</si>
  <si>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</si>
  <si>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</si>
  <si>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</si>
  <si>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</si>
  <si>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</si>
  <si>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</si>
  <si>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</si>
  <si>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</si>
  <si>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</si>
  <si>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</si>
  <si>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</si>
  <si>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</si>
  <si>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</si>
  <si>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</si>
  <si>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</si>
  <si>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</si>
  <si>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</si>
  <si>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</si>
  <si>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</si>
  <si>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</si>
  <si>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</si>
  <si>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</si>
  <si>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</si>
  <si>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</si>
  <si>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</si>
  <si>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</si>
  <si>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</si>
  <si>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</si>
  <si>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</si>
  <si>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</si>
  <si>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</si>
  <si>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</si>
  <si>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</si>
  <si>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</si>
  <si>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</si>
  <si>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</si>
  <si>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</si>
  <si>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</si>
  <si>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</si>
  <si>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</si>
  <si>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</si>
  <si>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</si>
  <si>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</si>
  <si>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</si>
  <si>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</si>
  <si>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</si>
  <si>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</si>
  <si>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</si>
  <si>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</si>
  <si>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</si>
  <si>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</si>
  <si>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</si>
  <si>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</si>
  <si>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</si>
  <si>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</si>
  <si>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</si>
  <si>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</si>
  <si>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</si>
  <si>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</si>
  <si>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</si>
  <si>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</si>
  <si>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</si>
  <si>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</si>
  <si>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</si>
  <si>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</si>
  <si>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</si>
  <si>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</si>
  <si>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</si>
  <si>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</si>
  <si>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</si>
  <si>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</si>
  <si>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</si>
  <si>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</si>
  <si>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</si>
  <si>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</si>
  <si>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</si>
  <si>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</si>
  <si>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</si>
  <si>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</si>
  <si>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</si>
  <si>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</si>
  <si>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</si>
  <si>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</si>
  <si>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</si>
  <si>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</si>
  <si>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</si>
  <si>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</si>
  <si>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</si>
  <si>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</si>
  <si>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</si>
  <si>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</si>
  <si>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</si>
  <si>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</si>
  <si>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</si>
  <si>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</si>
  <si>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</si>
  <si>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</si>
  <si>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</si>
  <si>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</si>
  <si>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</si>
  <si>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</si>
  <si>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</si>
  <si>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</si>
  <si>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</si>
  <si>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</si>
  <si>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</si>
  <si>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</si>
  <si>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</si>
  <si>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</si>
  <si>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</si>
  <si>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</si>
  <si>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</si>
  <si>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</si>
  <si>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</si>
  <si>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</si>
  <si>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</si>
  <si>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</si>
  <si>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</si>
  <si>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</si>
  <si>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</si>
  <si>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</si>
  <si>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</si>
  <si>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</si>
  <si>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</si>
  <si>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</si>
  <si>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</si>
  <si>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</si>
  <si>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</si>
  <si>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</si>
  <si>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</si>
  <si>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</si>
  <si>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</si>
  <si>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</si>
  <si>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</si>
  <si>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</si>
  <si>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</si>
  <si>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</si>
  <si>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</si>
  <si>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</si>
  <si>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</si>
  <si>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</si>
  <si>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</si>
  <si>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</si>
  <si>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</si>
  <si>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</si>
  <si>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</si>
  <si>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</si>
  <si>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</si>
  <si>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</si>
  <si>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</si>
  <si>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</si>
  <si>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</si>
  <si>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</si>
  <si>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</si>
  <si>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</si>
  <si>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</si>
  <si>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</si>
  <si>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</si>
  <si>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</si>
  <si>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</si>
  <si>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</si>
  <si>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</si>
  <si>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</si>
  <si>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</si>
  <si>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</si>
  <si>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</si>
  <si>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</si>
  <si>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</si>
  <si>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</si>
  <si>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</si>
  <si>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</si>
  <si>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</si>
  <si>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</si>
  <si>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</si>
  <si>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</si>
  <si>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</si>
  <si>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</si>
  <si>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</si>
  <si>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</si>
  <si>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</si>
  <si>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</si>
  <si>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</si>
  <si>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</si>
  <si>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</si>
  <si>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</si>
  <si>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</si>
  <si>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</si>
  <si>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</si>
  <si>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</si>
  <si>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</si>
  <si>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</si>
  <si>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</si>
  <si>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</si>
  <si>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</si>
  <si>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</si>
  <si>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</si>
  <si>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</si>
  <si>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</si>
  <si>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</si>
  <si>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</si>
  <si>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</si>
  <si>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</si>
  <si>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</si>
  <si>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</si>
  <si>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</si>
  <si>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</si>
  <si>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</si>
  <si>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</si>
  <si>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</si>
  <si>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</si>
  <si>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</si>
  <si>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</si>
  <si>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</si>
  <si>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</si>
  <si>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</si>
  <si>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</si>
  <si>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</si>
  <si>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</si>
  <si>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</si>
  <si>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</si>
  <si>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</si>
  <si>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</si>
  <si>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</si>
  <si>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</si>
  <si>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</si>
  <si>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</si>
  <si>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</si>
  <si>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</si>
  <si>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</si>
  <si>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</si>
  <si>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</si>
  <si>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</si>
  <si>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</si>
  <si>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</si>
  <si>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</si>
  <si>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</si>
  <si>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</si>
  <si>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</si>
  <si>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</si>
  <si>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</si>
  <si>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</si>
  <si>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</si>
  <si>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</si>
  <si>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</si>
  <si>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</si>
  <si>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</si>
  <si>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</si>
  <si>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</si>
  <si>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</si>
  <si>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</si>
  <si>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</si>
  <si>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</si>
  <si>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</si>
  <si>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</si>
  <si>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</si>
  <si>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</si>
  <si>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</si>
  <si>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</si>
  <si>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</si>
  <si>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</si>
  <si>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</si>
  <si>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</si>
  <si>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</si>
  <si>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</si>
  <si>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</si>
  <si>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</si>
  <si>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</si>
  <si>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</si>
  <si>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</si>
  <si>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</si>
  <si>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</si>
  <si>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</si>
  <si>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</si>
  <si>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</si>
  <si>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</si>
  <si>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</si>
  <si>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</si>
  <si>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</si>
  <si>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</si>
  <si>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</si>
  <si>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</si>
  <si>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</si>
  <si>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</si>
  <si>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</si>
  <si>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</si>
  <si>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</si>
  <si>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</si>
  <si>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</si>
  <si>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</si>
  <si>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</si>
  <si>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</si>
  <si>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</si>
  <si>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</si>
  <si>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</si>
  <si>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</si>
  <si>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</si>
  <si>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</si>
  <si>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</si>
  <si>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</si>
  <si>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</si>
  <si>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</si>
  <si>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</si>
  <si>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</si>
  <si>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</si>
  <si>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</si>
  <si>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</si>
  <si>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</si>
  <si>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</si>
  <si>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</si>
  <si>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</si>
  <si>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</si>
  <si>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</si>
  <si>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</si>
  <si>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</si>
  <si>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</si>
  <si>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</si>
  <si>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</si>
  <si>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</si>
  <si>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</si>
  <si>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</si>
  <si>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</si>
  <si>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</si>
  <si>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</si>
  <si>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</si>
  <si>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</si>
  <si>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</si>
  <si>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</si>
  <si>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</si>
  <si>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</si>
  <si>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</si>
  <si>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</si>
  <si>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</si>
  <si>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</si>
  <si>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</si>
  <si>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</si>
  <si>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</si>
  <si>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</si>
  <si>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</si>
  <si>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</si>
  <si>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</si>
  <si>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</si>
  <si>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</si>
  <si>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</si>
  <si>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</si>
  <si>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</si>
  <si>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</si>
  <si>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</si>
  <si>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</si>
  <si>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</si>
  <si>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</si>
  <si>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</si>
  <si>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</si>
  <si>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</si>
  <si>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</si>
  <si>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</si>
  <si>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</si>
  <si>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</si>
  <si>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</si>
  <si>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</si>
  <si>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</si>
  <si>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</si>
  <si>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</si>
  <si>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</si>
  <si>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</si>
  <si>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</si>
  <si>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</si>
  <si>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</si>
  <si>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</si>
  <si>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</si>
  <si>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</si>
  <si>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</si>
  <si>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</si>
  <si>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</si>
  <si>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</si>
  <si>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</si>
  <si>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</si>
  <si>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</si>
  <si>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</si>
  <si>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</si>
  <si>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</si>
  <si>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</si>
  <si>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</si>
  <si>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</si>
  <si>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</si>
  <si>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</si>
  <si>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</si>
  <si>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</si>
  <si>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</si>
  <si>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</si>
  <si>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</si>
  <si>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</si>
  <si>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</si>
  <si>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</si>
  <si>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</si>
  <si>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</si>
  <si>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</si>
  <si>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</si>
  <si>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</si>
  <si>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</si>
  <si>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</si>
  <si>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</si>
  <si>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</si>
  <si>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</si>
  <si>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</si>
  <si>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</si>
  <si>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</si>
  <si>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</si>
  <si>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</si>
  <si>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</si>
  <si>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</si>
  <si>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</si>
  <si>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</si>
  <si>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</si>
  <si>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</si>
  <si>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</si>
  <si>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</si>
  <si>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</si>
  <si>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</si>
  <si>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</si>
  <si>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</si>
  <si>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</si>
  <si>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</si>
  <si>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</si>
  <si>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</si>
  <si>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</si>
  <si>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</si>
  <si>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</si>
  <si>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</si>
  <si>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</si>
  <si>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</si>
  <si>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</si>
  <si>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</si>
  <si>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</si>
  <si>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</si>
  <si>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</si>
  <si>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</si>
  <si>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</si>
  <si>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</si>
  <si>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</si>
  <si>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</si>
  <si>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</si>
  <si>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</si>
  <si>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</si>
  <si>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</si>
  <si>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</si>
  <si>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</si>
  <si>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</si>
  <si>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</si>
  <si>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</si>
  <si>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</si>
  <si>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</si>
  <si>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</si>
  <si>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</si>
  <si>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</si>
  <si>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</si>
  <si>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</si>
  <si>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</si>
  <si>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</si>
  <si>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</si>
  <si>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</si>
  <si>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</si>
  <si>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</si>
  <si>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</si>
  <si>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</si>
  <si>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</si>
  <si>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</si>
  <si>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</si>
  <si>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</si>
  <si>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</si>
  <si>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</si>
  <si>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</si>
  <si>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</si>
  <si>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</si>
  <si>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</si>
  <si>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</si>
  <si>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</si>
  <si>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</si>
  <si>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</si>
  <si>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</si>
  <si>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</si>
  <si>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</si>
  <si>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</si>
  <si>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</si>
  <si>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</si>
  <si>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</si>
  <si>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</si>
  <si>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</si>
  <si>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</si>
  <si>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</si>
  <si>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</si>
  <si>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</si>
  <si>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</si>
  <si>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</si>
  <si>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</si>
  <si>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</si>
  <si>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</si>
  <si>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</si>
  <si>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</si>
  <si>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</si>
  <si>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</si>
  <si>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</si>
  <si>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</si>
  <si>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</si>
  <si>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</si>
  <si>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</si>
  <si>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</si>
  <si>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</si>
  <si>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</si>
  <si>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</si>
  <si>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</si>
  <si>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</si>
  <si>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</si>
  <si>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</si>
  <si>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</si>
  <si>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</si>
  <si>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</si>
  <si>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</si>
  <si>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</si>
  <si>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</si>
  <si>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</si>
  <si>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</si>
  <si>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</si>
  <si>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</si>
  <si>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</si>
  <si>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</si>
  <si>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</si>
  <si>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</si>
  <si>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</si>
  <si>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</si>
  <si>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</si>
  <si>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</si>
  <si>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</si>
  <si>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</si>
  <si>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</si>
  <si>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</si>
  <si>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</si>
  <si>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</si>
  <si>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</si>
  <si>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</si>
  <si>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</si>
  <si>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</si>
  <si>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</si>
  <si>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</si>
  <si>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</si>
  <si>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</si>
  <si>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</si>
  <si>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</si>
  <si>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</si>
  <si>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</si>
  <si>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</si>
  <si>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</si>
  <si>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</si>
  <si>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</si>
  <si>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</si>
  <si>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</si>
  <si>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</si>
  <si>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</si>
  <si>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</si>
  <si>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</si>
  <si>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</si>
  <si>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</si>
  <si>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</si>
  <si>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</si>
  <si>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</si>
  <si>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</si>
  <si>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</si>
  <si>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</si>
  <si>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</si>
  <si>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</si>
  <si>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</si>
  <si>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</si>
  <si>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</si>
  <si>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</si>
  <si>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</si>
  <si>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</si>
  <si>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</si>
  <si>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</si>
  <si>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</si>
  <si>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</si>
  <si>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</si>
  <si>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</si>
  <si>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</si>
  <si>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</si>
  <si>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</si>
  <si>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</si>
  <si>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</si>
  <si>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</si>
  <si>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</si>
  <si>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</si>
  <si>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</si>
  <si>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</si>
  <si>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</si>
  <si>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</si>
  <si>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</si>
  <si>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</si>
  <si>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</si>
  <si>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</si>
  <si>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</si>
  <si>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</si>
  <si>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</si>
  <si>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</si>
  <si>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</si>
  <si>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</si>
  <si>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</si>
  <si>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</si>
  <si>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</si>
  <si>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</si>
  <si>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</si>
  <si>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</si>
  <si>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</si>
  <si>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</si>
  <si>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</si>
  <si>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</si>
  <si>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</si>
  <si>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</si>
  <si>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</si>
  <si>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</si>
  <si>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</si>
  <si>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</si>
  <si>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</si>
  <si>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</si>
  <si>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</si>
  <si>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</si>
  <si>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</si>
  <si>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</si>
  <si>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</si>
  <si>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</si>
  <si>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</si>
  <si>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</si>
  <si>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</si>
  <si>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</si>
  <si>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</si>
  <si>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</si>
  <si>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</si>
  <si>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</si>
  <si>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</si>
  <si>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</si>
  <si>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</si>
  <si>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</si>
  <si>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</si>
  <si>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</si>
  <si>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</si>
  <si>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</si>
  <si>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</si>
  <si>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</si>
  <si>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</si>
  <si>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</si>
  <si>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</si>
  <si>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</si>
  <si>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</si>
  <si>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</si>
  <si>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</si>
  <si>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</si>
  <si>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</si>
  <si>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</si>
  <si>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</si>
  <si>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</si>
  <si>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</si>
  <si>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</si>
  <si>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</si>
  <si>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</si>
  <si>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</si>
  <si>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</si>
  <si>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</si>
  <si>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</si>
  <si>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</si>
  <si>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</si>
  <si>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</si>
  <si>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</si>
  <si>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</si>
  <si>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</si>
  <si>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</si>
  <si>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</si>
  <si>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</si>
  <si>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</si>
  <si>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</si>
  <si>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</si>
  <si>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</si>
  <si>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</si>
  <si>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</si>
  <si>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</si>
  <si>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</si>
  <si>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</si>
  <si>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</si>
  <si>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</si>
  <si>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</si>
  <si>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</si>
  <si>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</si>
  <si>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</si>
  <si>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</si>
  <si>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</si>
  <si>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</si>
  <si>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</si>
  <si>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</si>
  <si>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</si>
  <si>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</si>
  <si>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</si>
  <si>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</si>
  <si>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</si>
  <si>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</si>
  <si>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</si>
  <si>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</si>
  <si>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</si>
  <si>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</si>
  <si>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</si>
  <si>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</si>
  <si>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</si>
  <si>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</si>
  <si>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</si>
  <si>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</si>
  <si>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</si>
  <si>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</si>
  <si>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</si>
  <si>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</si>
  <si>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</si>
  <si>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</si>
  <si>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</si>
  <si>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</si>
  <si>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</si>
  <si>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</si>
  <si>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</si>
  <si>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</si>
  <si>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</si>
  <si>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</si>
  <si>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</si>
  <si>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</si>
  <si>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</si>
  <si>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</si>
  <si>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</si>
  <si>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</si>
  <si>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</si>
  <si>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</si>
  <si>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</si>
  <si>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</si>
  <si>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</si>
  <si>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</si>
  <si>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</si>
  <si>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</si>
  <si>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</si>
  <si>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</si>
  <si>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</si>
  <si>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</si>
  <si>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</si>
  <si>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</si>
  <si>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</si>
  <si>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</si>
  <si>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</si>
  <si>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</si>
  <si>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</si>
  <si>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</si>
  <si>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</si>
  <si>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</si>
  <si>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</si>
  <si>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</si>
  <si>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</si>
  <si>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</si>
  <si>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</si>
  <si>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</si>
  <si>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</si>
  <si>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</si>
  <si>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</si>
  <si>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</si>
  <si>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</si>
  <si>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</si>
  <si>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</si>
  <si>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</si>
  <si>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</si>
  <si>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</si>
  <si>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</si>
  <si>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</si>
  <si>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</si>
  <si>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</si>
  <si>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</si>
  <si>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</si>
  <si>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</si>
  <si>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</si>
  <si>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</si>
  <si>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</si>
  <si>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</si>
  <si>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</si>
  <si>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</si>
  <si>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</si>
  <si>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</si>
  <si>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</si>
  <si>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</si>
  <si>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</si>
  <si>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</si>
  <si>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</si>
  <si>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</si>
  <si>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</si>
  <si>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</si>
  <si>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</si>
  <si>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</si>
  <si>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</si>
  <si>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</si>
  <si>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</si>
  <si>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</si>
  <si>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</si>
  <si>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</si>
  <si>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</si>
  <si>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</si>
  <si>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</si>
  <si>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</si>
  <si>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</si>
  <si>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</si>
  <si>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</si>
  <si>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</si>
  <si>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</si>
  <si>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</si>
  <si>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</si>
  <si>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</si>
  <si>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</si>
  <si>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</si>
  <si>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</si>
  <si>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</si>
  <si>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</si>
  <si>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</si>
  <si>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</si>
  <si>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</si>
  <si>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</si>
  <si>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</si>
  <si>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</si>
  <si>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</si>
  <si>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</si>
  <si>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</si>
  <si>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</si>
  <si>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</si>
  <si>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</si>
  <si>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</si>
  <si>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</si>
  <si>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</si>
  <si>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</si>
  <si>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</si>
  <si>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</si>
  <si>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</si>
  <si>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</si>
  <si>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</si>
  <si>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</si>
  <si>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</si>
  <si>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</si>
  <si>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</si>
  <si>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</si>
  <si>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</si>
  <si>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</si>
  <si>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</si>
  <si>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</si>
  <si>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</si>
  <si>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</si>
  <si>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</si>
  <si>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</si>
  <si>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</si>
  <si>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</si>
  <si>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</si>
  <si>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</si>
  <si>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</si>
  <si>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</si>
  <si>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</si>
  <si>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</si>
  <si>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</si>
  <si>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</si>
  <si>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</si>
  <si>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</si>
  <si>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</si>
  <si>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</si>
  <si>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</si>
  <si>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</si>
  <si>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</si>
  <si>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</si>
  <si>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</si>
  <si>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</si>
  <si>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</si>
  <si>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</si>
  <si>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</si>
  <si>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</si>
  <si>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</si>
  <si>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</si>
  <si>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</si>
  <si>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</si>
  <si>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</si>
  <si>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</si>
  <si>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</si>
  <si>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</si>
  <si>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</si>
  <si>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</si>
  <si>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</si>
  <si>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</si>
  <si>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</si>
  <si>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</si>
  <si>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</si>
  <si>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</si>
  <si>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</si>
  <si>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</si>
  <si>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</si>
  <si>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</si>
  <si>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</si>
  <si>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</si>
  <si>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</si>
  <si>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</si>
  <si>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</si>
  <si>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</si>
  <si>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</si>
  <si>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</si>
  <si>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</si>
  <si>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</si>
  <si>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</si>
  <si>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</si>
  <si>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</si>
  <si>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</si>
  <si>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</si>
  <si>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</si>
  <si>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</si>
  <si>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</si>
  <si>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</si>
  <si>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</si>
  <si>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</si>
  <si>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</si>
  <si>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</si>
  <si>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</si>
  <si>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</si>
  <si>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</si>
  <si>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</si>
  <si>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</si>
  <si>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</si>
  <si>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</si>
  <si>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</si>
  <si>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</si>
  <si>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</si>
  <si>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</si>
  <si>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</si>
  <si>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</si>
  <si>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</si>
  <si>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</si>
  <si>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</si>
  <si>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</si>
  <si>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</si>
  <si>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</si>
  <si>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</si>
  <si>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</si>
  <si>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</si>
  <si>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</si>
  <si>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</si>
  <si>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</si>
  <si>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</si>
  <si>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</si>
  <si>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</si>
  <si>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</si>
  <si>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</si>
  <si>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</si>
  <si>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</si>
  <si>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</si>
  <si>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</si>
  <si>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</si>
  <si>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</si>
  <si>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</si>
  <si>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</si>
  <si>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</si>
  <si>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</si>
  <si>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</si>
  <si>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</si>
  <si>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</si>
  <si>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</si>
  <si>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</si>
  <si>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</si>
  <si>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</si>
  <si>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</si>
  <si>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</si>
  <si>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</si>
  <si>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</si>
  <si>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</si>
  <si>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</si>
  <si>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</si>
  <si>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</si>
  <si>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</si>
  <si>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</si>
  <si>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</si>
  <si>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</si>
  <si>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</si>
  <si>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</si>
  <si>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</si>
  <si>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</si>
  <si>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</si>
  <si>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</si>
  <si>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</si>
  <si>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</si>
  <si>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</si>
  <si>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</si>
  <si>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</si>
  <si>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</si>
  <si>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</si>
  <si>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</si>
  <si>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</si>
  <si>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</si>
  <si>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</si>
  <si>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</si>
  <si>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</si>
  <si>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</si>
  <si>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</si>
  <si>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</si>
  <si>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</si>
  <si>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</si>
  <si>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</si>
  <si>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</si>
  <si>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</si>
  <si>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</si>
  <si>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</si>
  <si>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</si>
  <si>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</si>
  <si>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</si>
  <si>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</si>
  <si>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</si>
  <si>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</si>
  <si>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</si>
  <si>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</si>
  <si>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</si>
  <si>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</si>
  <si>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</si>
  <si>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</si>
  <si>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</si>
  <si>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</si>
  <si>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</si>
  <si>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</si>
  <si>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</si>
  <si>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</si>
  <si>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</si>
  <si>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</si>
  <si>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</si>
  <si>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</si>
  <si>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</si>
  <si>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</si>
  <si>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</si>
  <si>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</si>
  <si>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</si>
  <si>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</si>
  <si>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</si>
  <si>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</si>
  <si>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</si>
  <si>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</si>
  <si>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</si>
  <si>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</si>
  <si>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</si>
  <si>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</si>
  <si>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</si>
  <si>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</si>
  <si>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</si>
  <si>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</si>
  <si>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</si>
  <si>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</si>
  <si>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</si>
  <si>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</si>
  <si>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</si>
  <si>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</si>
  <si>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</si>
  <si>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</si>
  <si>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</si>
  <si>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</si>
  <si>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</si>
  <si>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</si>
  <si>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</si>
  <si>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</si>
  <si>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</si>
  <si>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</si>
  <si>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</si>
  <si>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</si>
  <si>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</si>
  <si>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</si>
  <si>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</si>
  <si>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</si>
  <si>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</si>
  <si>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</si>
  <si>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</si>
  <si>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</si>
  <si>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</si>
  <si>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</si>
  <si>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</si>
  <si>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</si>
  <si>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</si>
  <si>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</si>
  <si>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</si>
  <si>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</si>
  <si>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</si>
  <si>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</si>
  <si>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</si>
  <si>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</si>
  <si>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</si>
  <si>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</si>
  <si>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</si>
  <si>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</si>
  <si>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</si>
  <si>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</si>
  <si>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</si>
  <si>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</si>
  <si>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</si>
  <si>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</si>
  <si>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</si>
  <si>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</si>
  <si>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</si>
  <si>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</si>
  <si>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</si>
  <si>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</si>
  <si>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</si>
  <si>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</si>
  <si>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</si>
  <si>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</si>
  <si>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</si>
  <si>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</si>
  <si>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</si>
  <si>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</si>
  <si>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</si>
  <si>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</si>
  <si>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</si>
  <si>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</si>
  <si>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</si>
  <si>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</si>
  <si>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</si>
  <si>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</si>
  <si>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</si>
  <si>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</si>
  <si>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</si>
  <si>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</si>
  <si>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</si>
  <si>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</si>
  <si>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</si>
  <si>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</si>
  <si>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</si>
  <si>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</si>
  <si>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</si>
  <si>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</si>
  <si>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</si>
  <si>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</si>
  <si>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</si>
  <si>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</si>
  <si>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</si>
  <si>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</si>
  <si>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</si>
  <si>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</si>
  <si>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</si>
  <si>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</si>
  <si>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</si>
  <si>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</si>
  <si>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</si>
  <si>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</si>
  <si>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</si>
  <si>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</si>
  <si>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</si>
  <si>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</si>
  <si>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</si>
  <si>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</si>
  <si>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</si>
  <si>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</si>
  <si>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</si>
  <si>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</si>
  <si>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</si>
  <si>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</si>
  <si>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</si>
  <si>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</si>
  <si>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</si>
  <si>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</si>
  <si>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</si>
  <si>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</si>
  <si>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</si>
  <si>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</si>
  <si>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</si>
  <si>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</si>
  <si>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</si>
  <si>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</si>
  <si>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</si>
  <si>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</si>
  <si>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</si>
  <si>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</si>
  <si>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</si>
  <si>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</si>
  <si>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</si>
  <si>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</si>
  <si>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</si>
  <si>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</si>
  <si>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</si>
  <si>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</si>
  <si>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</si>
  <si>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</si>
  <si>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</si>
  <si>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</si>
  <si>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</si>
  <si>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</si>
  <si>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</si>
  <si>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</si>
  <si>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</si>
  <si>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</si>
  <si>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</si>
  <si>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</si>
  <si>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</si>
  <si>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</si>
  <si>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</si>
  <si>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</si>
  <si>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</si>
  <si>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</si>
  <si>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</si>
  <si>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</si>
  <si>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</si>
  <si>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</si>
  <si>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</si>
  <si>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</si>
  <si>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</si>
  <si>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</si>
  <si>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</si>
  <si>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</si>
  <si>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</si>
  <si>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</si>
  <si>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</si>
  <si>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</si>
  <si>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</si>
  <si>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</si>
  <si>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</si>
  <si>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</si>
  <si>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</si>
  <si>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</si>
  <si>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</si>
  <si>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</si>
  <si>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</si>
  <si>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</si>
  <si>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</si>
  <si>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</si>
  <si>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</si>
  <si>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</si>
  <si>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</si>
  <si>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</si>
  <si>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</si>
  <si>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</si>
  <si>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</si>
  <si>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</si>
  <si>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</si>
  <si>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</si>
  <si>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</si>
  <si>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</si>
  <si>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</si>
  <si>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</si>
  <si>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</si>
  <si>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</si>
  <si>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</si>
  <si>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</si>
  <si>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</si>
  <si>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</si>
  <si>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</si>
  <si>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</si>
  <si>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</si>
  <si>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</si>
  <si>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</si>
  <si>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</si>
  <si>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</si>
  <si>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</si>
  <si>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</si>
  <si>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</si>
  <si>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</si>
  <si>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</si>
  <si>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</si>
  <si>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</si>
  <si>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</si>
  <si>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</si>
  <si>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</si>
  <si>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</si>
  <si>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</si>
  <si>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</si>
  <si>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</si>
  <si>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</si>
  <si>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</si>
  <si>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</si>
  <si>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</si>
  <si>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</si>
  <si>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</si>
  <si>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</si>
  <si>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</si>
  <si>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</si>
  <si>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</si>
  <si>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</si>
  <si>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</si>
  <si>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</si>
  <si>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</si>
  <si>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</si>
  <si>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</si>
  <si>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</si>
  <si>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</si>
  <si>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</si>
  <si>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</si>
  <si>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</si>
  <si>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</si>
  <si>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</si>
  <si>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</si>
  <si>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</si>
  <si>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</si>
  <si>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</si>
  <si>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</si>
  <si>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</si>
  <si>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</si>
  <si>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</si>
  <si>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</si>
  <si>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</si>
  <si>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</si>
  <si>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</si>
  <si>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</si>
  <si>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</si>
  <si>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</si>
  <si>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</si>
  <si>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</si>
  <si>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</si>
  <si>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</si>
  <si>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</si>
  <si>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</si>
  <si>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</si>
  <si>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</si>
  <si>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</si>
  <si>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</si>
  <si>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</si>
  <si>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</si>
  <si>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</si>
  <si>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</si>
  <si>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</si>
  <si>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</si>
  <si>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</si>
  <si>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</si>
  <si>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</si>
  <si>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</si>
  <si>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</si>
  <si>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</si>
  <si>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</si>
  <si>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</si>
  <si>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</si>
  <si>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</si>
  <si>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</si>
  <si>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</si>
  <si>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</si>
  <si>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</si>
  <si>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</si>
  <si>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</si>
  <si>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</si>
  <si>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</si>
  <si>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</si>
  <si>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</si>
  <si>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</si>
  <si>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</si>
  <si>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</si>
  <si>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</si>
  <si>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</si>
  <si>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</si>
  <si>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</si>
  <si>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</si>
  <si>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</si>
  <si>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</si>
  <si>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</si>
  <si>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</si>
  <si>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</si>
  <si>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</si>
  <si>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</si>
  <si>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</si>
  <si>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</si>
  <si>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</si>
  <si>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</si>
  <si>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</si>
  <si>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</si>
  <si>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</si>
  <si>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</si>
  <si>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</si>
  <si>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</si>
  <si>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</si>
  <si>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</si>
  <si>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</si>
  <si>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</si>
  <si>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</si>
  <si>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</si>
  <si>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</si>
  <si>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</si>
  <si>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</si>
  <si>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</si>
  <si>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</si>
  <si>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</si>
  <si>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</si>
  <si>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</si>
  <si>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</si>
  <si>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</si>
  <si>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</si>
  <si>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</si>
  <si>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</si>
  <si>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</si>
  <si>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</si>
  <si>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</si>
  <si>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</si>
  <si>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</si>
  <si>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</si>
  <si>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</si>
  <si>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</si>
  <si>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</si>
  <si>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</si>
  <si>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</si>
  <si>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</si>
  <si>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</si>
  <si>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</si>
  <si>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</si>
  <si>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</si>
  <si>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</si>
  <si>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</si>
  <si>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</si>
  <si>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</si>
  <si>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</si>
  <si>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</si>
  <si>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</si>
  <si>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</si>
  <si>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</si>
  <si>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</si>
  <si>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</si>
  <si>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</si>
  <si>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</si>
  <si>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</si>
  <si>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</si>
  <si>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</si>
  <si>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</si>
  <si>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</si>
  <si>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</si>
  <si>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</si>
  <si>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</si>
  <si>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</si>
  <si>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</si>
  <si>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</si>
  <si>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</si>
  <si>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</si>
  <si>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</si>
  <si>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</si>
  <si>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</si>
  <si>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</si>
  <si>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</si>
  <si>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</si>
  <si>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</si>
  <si>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</si>
  <si>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</si>
  <si>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</si>
  <si>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</si>
  <si>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</si>
  <si>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</si>
  <si>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</si>
  <si>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</si>
  <si>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</si>
  <si>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</si>
  <si>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</si>
  <si>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</si>
  <si>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</si>
  <si>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</si>
  <si>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</si>
  <si>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</si>
  <si>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</si>
  <si>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</si>
  <si>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</si>
  <si>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</si>
  <si>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</si>
  <si>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</si>
  <si>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</si>
  <si>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</si>
  <si>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</si>
  <si>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</si>
  <si>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</si>
  <si>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</si>
  <si>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</si>
  <si>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</si>
  <si>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</si>
  <si>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</si>
  <si>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</si>
  <si>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</si>
  <si>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</si>
  <si>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</si>
  <si>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</si>
  <si>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</si>
  <si>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</si>
  <si>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</si>
  <si>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</si>
  <si>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</si>
  <si>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</si>
  <si>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</si>
  <si>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</si>
  <si>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</si>
  <si>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</si>
  <si>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</si>
  <si>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</si>
  <si>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</si>
  <si>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</si>
  <si>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</si>
  <si>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</si>
  <si>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</si>
  <si>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</si>
  <si>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</si>
  <si>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</si>
  <si>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</si>
  <si>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</si>
  <si>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</si>
  <si>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</si>
  <si>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</si>
  <si>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</si>
  <si>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</si>
  <si>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</si>
  <si>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</si>
  <si>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</si>
  <si>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</si>
  <si>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</si>
  <si>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</si>
  <si>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</si>
  <si>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</si>
  <si>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</si>
  <si>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</si>
  <si>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</si>
  <si>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</si>
  <si>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</si>
  <si>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</si>
  <si>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</si>
  <si>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</si>
  <si>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</si>
  <si>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</si>
  <si>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</si>
  <si>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</si>
  <si>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</si>
  <si>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</si>
  <si>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</si>
  <si>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</si>
  <si>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</si>
  <si>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</si>
  <si>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</si>
  <si>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</si>
  <si>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</si>
  <si>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</si>
  <si>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</si>
  <si>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</si>
  <si>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</si>
  <si>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</si>
  <si>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</si>
  <si>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</si>
  <si>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</si>
  <si>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</si>
  <si>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</si>
  <si>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</si>
  <si>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</si>
  <si>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</si>
  <si>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</si>
  <si>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</si>
  <si>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</si>
  <si>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</si>
  <si>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</si>
  <si>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</si>
  <si>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</si>
  <si>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</si>
  <si>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</si>
  <si>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</si>
  <si>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</si>
  <si>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</si>
  <si>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</si>
  <si>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</si>
  <si>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</si>
  <si>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</si>
  <si>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</si>
  <si>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</si>
  <si>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</si>
  <si>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</si>
  <si>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</si>
  <si>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</si>
  <si>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</si>
  <si>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</si>
  <si>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</si>
  <si>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</si>
  <si>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</si>
  <si>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</si>
  <si>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</si>
  <si>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</si>
  <si>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</si>
  <si>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</si>
  <si>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</si>
  <si>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</si>
  <si>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</si>
  <si>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</si>
  <si>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</si>
  <si>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</si>
  <si>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</si>
  <si>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</si>
  <si>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</si>
  <si>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</si>
  <si>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</si>
  <si>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</si>
  <si>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</si>
  <si>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</si>
  <si>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</si>
  <si>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</si>
  <si>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</si>
  <si>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</si>
  <si>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</si>
  <si>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</si>
  <si>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</si>
  <si>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</si>
  <si>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</si>
  <si>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</si>
  <si>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</si>
  <si>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</si>
  <si>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</si>
  <si>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</si>
  <si>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</si>
  <si>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</si>
  <si>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</si>
  <si>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</si>
  <si>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</si>
  <si>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</si>
  <si>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</si>
  <si>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</si>
  <si>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</si>
  <si>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</si>
  <si>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</si>
  <si>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</si>
  <si>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</si>
  <si>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</si>
  <si>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</si>
  <si>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</si>
  <si>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</si>
  <si>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</si>
  <si>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</si>
  <si>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</si>
  <si>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</si>
  <si>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</si>
  <si>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</si>
  <si>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</si>
  <si>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</si>
  <si>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</si>
  <si>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</si>
  <si>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</si>
  <si>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</si>
  <si>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</si>
  <si>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</si>
  <si>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</si>
  <si>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</si>
  <si>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</si>
  <si>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</si>
  <si>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</si>
  <si>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</si>
  <si>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</si>
  <si>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</si>
  <si>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</si>
  <si>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</si>
  <si>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</si>
  <si>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</si>
  <si>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</si>
  <si>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</si>
  <si>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</si>
  <si>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</si>
  <si>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</si>
  <si>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</si>
  <si>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</si>
  <si>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</si>
  <si>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</si>
  <si>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</si>
  <si>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</si>
  <si>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</si>
  <si>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</si>
  <si>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</si>
  <si>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</si>
  <si>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</si>
  <si>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</si>
  <si>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</si>
  <si>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</si>
  <si>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</si>
  <si>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</si>
  <si>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</si>
  <si>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</si>
  <si>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</si>
  <si>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</si>
  <si>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</si>
  <si>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</si>
  <si>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</si>
  <si>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</si>
  <si>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</si>
  <si>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</si>
  <si>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</si>
  <si>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</si>
  <si>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</si>
  <si>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</si>
  <si>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</si>
  <si>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</si>
  <si>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</si>
  <si>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</si>
  <si>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</si>
  <si>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</si>
  <si>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</si>
  <si>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</si>
  <si>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</si>
  <si>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</si>
  <si>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</si>
  <si>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</si>
  <si>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</si>
  <si>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</si>
  <si>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</si>
  <si>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</si>
  <si>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</si>
  <si>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</si>
  <si>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</si>
  <si>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</si>
  <si>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</si>
  <si>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</si>
  <si>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</si>
  <si>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</si>
  <si>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</si>
  <si>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</si>
  <si>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</si>
  <si>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</si>
  <si>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</si>
  <si>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</si>
  <si>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</si>
  <si>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</si>
  <si>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</si>
  <si>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</si>
  <si>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</si>
  <si>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</si>
  <si>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</si>
  <si>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</si>
  <si>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</si>
  <si>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</si>
  <si>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</si>
  <si>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</si>
  <si>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</si>
  <si>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</si>
  <si>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</si>
  <si>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</si>
  <si>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</si>
  <si>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</si>
  <si>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</si>
  <si>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</si>
  <si>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</si>
  <si>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</si>
  <si>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</si>
  <si>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</si>
  <si>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</si>
  <si>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</si>
  <si>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</si>
  <si>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</si>
  <si>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</si>
  <si>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</si>
  <si>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</si>
  <si>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</si>
  <si>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</si>
  <si>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</si>
  <si>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</si>
  <si>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</si>
  <si>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</si>
  <si>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</si>
  <si>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</si>
  <si>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</si>
  <si>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</si>
  <si>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</si>
  <si>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</si>
  <si>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</si>
  <si>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</si>
  <si>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</si>
  <si>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</si>
  <si>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</si>
  <si>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</si>
  <si>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</si>
  <si>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</si>
  <si>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</si>
  <si>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</si>
  <si>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</si>
  <si>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</si>
  <si>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</si>
  <si>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</si>
  <si>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</si>
  <si>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</si>
  <si>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</si>
  <si>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</si>
  <si>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</si>
  <si>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</si>
  <si>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</si>
  <si>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</si>
  <si>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</si>
  <si>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</si>
  <si>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</si>
  <si>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</si>
  <si>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</si>
  <si>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</si>
  <si>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</si>
  <si>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</si>
  <si>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</si>
  <si>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</si>
  <si>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</si>
  <si>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</si>
  <si>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</si>
  <si>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</si>
  <si>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</si>
  <si>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</si>
  <si>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</si>
  <si>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</si>
  <si>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</si>
  <si>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</si>
  <si>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</si>
  <si>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</si>
  <si>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</si>
  <si>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</si>
  <si>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</si>
  <si>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</si>
  <si>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</si>
  <si>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</si>
  <si>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</si>
  <si>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</si>
  <si>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</si>
  <si>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</si>
  <si>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</si>
  <si>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</si>
  <si>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</si>
  <si>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</si>
  <si>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</si>
  <si>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</si>
  <si>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</si>
  <si>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</si>
  <si>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</si>
  <si>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</si>
  <si>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</si>
  <si>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</si>
  <si>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</si>
  <si>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</si>
  <si>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</si>
  <si>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</si>
  <si>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</si>
  <si>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</si>
  <si>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</si>
  <si>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</si>
  <si>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</si>
  <si>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</si>
  <si>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</si>
  <si>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</si>
  <si>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</si>
  <si>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</si>
  <si>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</si>
  <si>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</si>
  <si>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</si>
  <si>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</si>
  <si>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</si>
  <si>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</si>
  <si>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</si>
  <si>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</si>
  <si>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</si>
  <si>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</si>
  <si>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</si>
  <si>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</si>
  <si>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</si>
  <si>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</si>
  <si>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</si>
  <si>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</si>
  <si>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</si>
  <si>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</si>
  <si>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</si>
  <si>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</si>
  <si>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</si>
  <si>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</si>
  <si>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</si>
  <si>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</si>
  <si>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</si>
  <si>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</si>
  <si>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</si>
  <si>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</si>
  <si>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</si>
  <si>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</si>
  <si>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</si>
  <si>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</si>
  <si>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</si>
  <si>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</si>
  <si>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</si>
  <si>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</si>
  <si>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</si>
  <si>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</si>
  <si>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</si>
  <si>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</si>
  <si>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</si>
  <si>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</si>
  <si>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</si>
  <si>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</si>
  <si>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</si>
  <si>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</si>
  <si>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</si>
  <si>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</si>
  <si>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</si>
  <si>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</si>
  <si>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</si>
  <si>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</si>
  <si>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</si>
  <si>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</si>
  <si>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</si>
  <si>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</si>
  <si>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</si>
  <si>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</si>
  <si>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</si>
  <si>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</si>
  <si>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</si>
  <si>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</si>
  <si>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</si>
  <si>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</si>
  <si>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</si>
  <si>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</si>
  <si>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</si>
  <si>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</si>
  <si>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</si>
  <si>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</si>
  <si>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</si>
  <si>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</si>
  <si>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</si>
  <si>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</si>
  <si>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</si>
  <si>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</si>
  <si>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</si>
  <si>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</si>
  <si>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</si>
  <si>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</si>
  <si>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</si>
  <si>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</si>
  <si>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</si>
  <si>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</si>
  <si>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</si>
  <si>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</si>
  <si>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</si>
  <si>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</si>
  <si>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</si>
  <si>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</si>
  <si>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</si>
  <si>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</si>
  <si>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</si>
  <si>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</si>
  <si>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</si>
  <si>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</si>
  <si>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</si>
  <si>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</si>
  <si>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</si>
  <si>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</si>
  <si>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</si>
  <si>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</si>
  <si>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</si>
  <si>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</si>
  <si>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</si>
  <si>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</si>
  <si>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</si>
  <si>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</si>
  <si>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</si>
  <si>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</si>
  <si>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</si>
  <si>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</si>
  <si>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</si>
  <si>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</si>
  <si>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</si>
  <si>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</si>
  <si>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</si>
  <si>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</si>
  <si>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</si>
  <si>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</si>
  <si>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</si>
  <si>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</si>
  <si>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</si>
  <si>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</si>
  <si>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</si>
  <si>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</si>
  <si>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</si>
  <si>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</si>
  <si>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</si>
  <si>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</si>
  <si>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</si>
  <si>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</si>
  <si>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</si>
  <si>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</si>
  <si>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</si>
  <si>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</si>
  <si>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</si>
  <si>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</si>
  <si>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50  min </t>
  </si>
  <si>
    <t>TT-20251117-00631 / no PCM</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</si>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</sst>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315.70520428240707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0.10901215277408483</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45978.653630208333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45978.653630208333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45978.653630208333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45978.653630208333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45978.653630208333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45978.653630208333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45978.653630208333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45978.653630208333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45978.653630208333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45978.653630208333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45978.653630208333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45978.653630208333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45978.653630208333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45978.653630208333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45978.653630208333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45978.653630208333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45978.653630208333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45978.653630208333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45978.653630208333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45978.653630208333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45978.653630208333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45978.653630208333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45978.653630208333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45978.653630208333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45978.653630208333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45978.653630208333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45978.653630208333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45978.653630208333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45978.653630208333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45978.653630208333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45978.653630208333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45978.653630208333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45978.653630208333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45978.653630208333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45978.653630208333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45978.653630208333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45978.653630208333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45978.653630208333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45978.653630208333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45978.653630208333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45978.653630208333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45978.653630208333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45978.653630208333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45978.653630208333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45978.653630208333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45978.653630208333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45978.653630208333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45978.653630208333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45978.653630208333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45978.653630208333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45978.653630208333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45978.653630208333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45978.653630208333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45978.653630208333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45978.653630208333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45978.653630208333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45978.653630208333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45978.653630208333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45978.653630208333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45978.653630208333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45978.653630208333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45978.653630208333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45978.653630208333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45978.653630208333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45978.653630208333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45978.653630208333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45978.653630208333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45978.653630208333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45978.653630208333</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45978.653630208333</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153.65379224537173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2.2172876157419523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1</v>
      </c>
      <c r="D5" s="18" t="s">
        <v>39110</v>
      </c>
      <c r="E5" s="102" t="s">
        <v>39102</v>
      </c>
      <c r="F5" s="103">
        <v>45978.623032407406</v>
      </c>
      <c r="G5" s="104">
        <f ca="1">IFERROR(NOW()-F5,"-")</f>
        <v>3.0597800927353092E-2</v>
      </c>
      <c r="H5" s="134">
        <v>45978.617094907408</v>
      </c>
      <c r="I5" s="18" t="str">
        <f>IFERROR(VLOOKUP(D5,DB!A:F,6,0),"")</f>
        <v>SCECO</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45978.653630208333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45978.653630208333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45978.653630208333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45978.653630208333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45978.653630208333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45978.653630208333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45978.653630208333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45978.653630208333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45978.653630208333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45978.653630208333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45978.653630208333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45978.653630208333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45978.653630208333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45978.653630208333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45978.653630208333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45978.653630208333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45978.653630208333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45978.653630208333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45978.653630208333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45978.653630208333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45978.653630208333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45978.653630208333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45978.653630208333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45978.653630208333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45978.653630208333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45978.653630208333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45978.653630208333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45978.653630208333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45978.653630208333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45978.653630208333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45978.653630208333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45978.653630208333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45978.653630208333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45978.653630208333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45978.653630208333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45978.653630208333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45978.653630208333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45978.653630208333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45978.653630208333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45978.653630208333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45978.653630208333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45978.653630208333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45978.653630208333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45978.653630208333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45978.653630208333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45978.653630208333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45978.653630208333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45978.653630208333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45978.653630208333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45978.653630208333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45978.653630208333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45978.653630208333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45978.653630208333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45978.653630208333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45978.653630208333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45978.653630208333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45978.653630208333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45978.653630208333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45978.653630208333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45978.653630208333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45978.653630208333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45978.653630208333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45978.653630208333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45978.653630208333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45978.653630208333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45978.653630208333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45978.653630208333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45978.653630208333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45978.653630208333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45978.653630208333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45978.653630208333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45978.653630208333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45978.653630208333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45978.653630208333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45978.653630208333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45978.653630208333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45978.653630208333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45978.653630208333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45978.653630208333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45978.653630208333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45978.653630208333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45978.653630208333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45978.653630208333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45978.653630208333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45978.653630208333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45978.653630208333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45978.653630208333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45978.653630208333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45978.653630208333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45978.653630208333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45978.653630208333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45978.653630208333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45978.653630208333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45978.653630208333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45978.653630208333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45978.653630208333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45978.653630208333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45978.653630208333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45978.653630208333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45978.653630208333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45978.653630208333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45978.653630208333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45978.653630208333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45978.653630208333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45978.653630208333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45978.653630208333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45978.653630208333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45978.653630208333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45978.653630208333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45978.653630208333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45978.653630208333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45978.653630208333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45978.653630208333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45978.653630208333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45978.653630208333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45978.653630208333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45978.653630208333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45978.653630208333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45978.653630208333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45978.653630208333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45978.653630208333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45978.653630208333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45978.653630208333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45978.653630208333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45978.653630208333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45978.653630208333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45978.653630208333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45978.653630208333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45978.653630208333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45978.653630208333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45978.653630208333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45978.653630208333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45978.653630208333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45978.653630208333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45978.653630208333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45978.653630208333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45978.653630208333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45978.653630208333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45978.653630208333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45978.653630208333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45978.653630208333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45978.653630208333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45978.653630208333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45978.653630208333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45978.653630208333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45978.653630208333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45978.653630208333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45978.653630208333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45978.653630208333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45978.653630208333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45978.653630208333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45978.653630208333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45978.653630208333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45978.653630208333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45978.653630208333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45978.653630208333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45978.653630208333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45978.653630208333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45978.653630208333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45978.653630208333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45978.653630208333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45978.653630208333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45978.653630208333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45978.653630208333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45978.653630208333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45978.653630208333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45978.653630208333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45978.653630208333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45978.653630208333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45978.653630208333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45978.653630208333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45978.653630208333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45978.653630208333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45978.653630208333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45978.653630208333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45978.653630208333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45978.653630208333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45978.653630208333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45978.653630208333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45978.653630208333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45978.653630208333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45978.653630208333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45978.653630208333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45978.653630208333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45978.653630208333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45978.653630208333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45978.653630208333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45978.653630208333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45978.653630208333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45978.653630208333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45978.653630208333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45978.653630208333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45978.653630208333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45978.653630208333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45978.653630208333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45978.653630208333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45978.653630208333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45978.653630208333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45978.653630208333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45978.653630208333</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45978.653630208333</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45978.653630208333</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45978.653630208333</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tabSelected="1" workbookViewId="0">
      <selection activeCell="I9" sqref="I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40" t="s">
        <v>39112</v>
      </c>
      <c r="B2" s="61" t="str">
        <f>IFERROR(VLOOKUP(D2,DB!A:K,11,0),"")</f>
        <v>R3</v>
      </c>
      <c r="C2" s="18">
        <v>1</v>
      </c>
      <c r="D2" s="18" t="s">
        <v>24335</v>
      </c>
      <c r="E2" s="18"/>
      <c r="F2" s="20"/>
      <c r="G2" s="21">
        <f t="shared" ref="G2:G13" ca="1" si="0">IFERROR(NOW()-F2,"-")</f>
        <v>45978.653630208333</v>
      </c>
      <c r="H2" s="22">
        <v>45978.633125</v>
      </c>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45978.653630208333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45978.653630208333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45978.653630208333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45978.653630208333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45978.653630208333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45978.653630208333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45978.653630208333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45978.653630208333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45978.653630208333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45978.653630208333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45978.653630208333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45978.653630208333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45978.653630208333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45978.653630208333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45978.653630208333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45978.653630208333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45978.653630208333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45978.653630208333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45978.653630208333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45978.653630208333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45978.653630208333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45978.653630208333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45978.653630208333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45978.653630208333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45978.653630208333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45978.653630208333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45978.653630208333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45978.653630208333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45978.653630208333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45978.653630208333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45978.653630208333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45978.653630208333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45978.653630208333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45978.653630208333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45978.653630208333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45978.653630208333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45978.653630208333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45978.653630208333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45978.653630208333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45978.653630208333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45978.653630208333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45978.653630208333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45978.653630208333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45978.653630208333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45978.653630208333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45978.653630208333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45978.653630208333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45978.653630208333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45978.653630208333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45978.653630208333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45978.653630208333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45978.653630208333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45978.653630208333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45978.653630208333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45978.653630208333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45978.653630208333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45978.653630208333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45978.653630208333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45978.653630208333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45978.653630208333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45978.653630208333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45978.653630208333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45978.653630208333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45978.653630208333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45978.653630208333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45978.653630208333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45978.653630208333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45978.653630208333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45978.653630208333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45978.653630208333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45978.653630208333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45978.653630208333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45978.653630208333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45978.653630208333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45978.653630208333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45978.653630208333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45978.653630208333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45978.653630208333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45978.653630208333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45978.653630208333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45978.653630208333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45978.653630208333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45978.653630208333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45978.653630208333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45978.653630208333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45978.653630208333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45978.653630208333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45978.653630208333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45978.653630208333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45978.653630208333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45978.653630208333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45978.653630208333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45978.653630208333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45978.653630208333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45978.653630208333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45978.653630208333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45978.653630208333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45978.653630208333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45978.653630208333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45978.653630208333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45978.653630208333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45978.653630208333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45978.653630208333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45978.653630208333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45978.653630208333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45978.653630208333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45978.653630208333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45978.653630208333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45978.653630208333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45978.653630208333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45978.653630208333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45978.653630208333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45978.653630208333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45978.653630208333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45978.653630208333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45978.653630208333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45978.653630208333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45978.653630208333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45978.653630208333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45978.653630208333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45978.653630208333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45978.653630208333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45978.653630208333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45978.653630208333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45978.653630208333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45978.653630208333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45978.653630208333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45978.653630208333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45978.653630208333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45978.653630208333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45978.653630208333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45978.653630208333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45978.653630208333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45978.653630208333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45978.653630208333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45978.653630208333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45978.653630208333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45978.653630208333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45978.653630208333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45978.653630208333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45978.653630208333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45978.653630208333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45978.653630208333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45978.653630208333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45978.653630208333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45978.653630208333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45978.653630208333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45978.653630208333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45978.653630208333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45978.653630208333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45978.653630208333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45978.653630208333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45978.653630208333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45978.653630208333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45978.653630208333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45978.653630208333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45978.653630208333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45978.653630208333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45978.653630208333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45978.653630208333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45978.653630208333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45978.653630208333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45978.653630208333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45978.653630208333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45978.653630208333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45978.653630208333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45978.653630208333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45978.653630208333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45978.653630208333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45978.653630208333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45978.653630208333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45978.653630208333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45978.653630208333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45978.653630208333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45978.653630208333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45978.653630208333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45978.653630208333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45978.653630208333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45978.653630208333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45978.653630208333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45978.653630208333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45978.653630208333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45978.653630208333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45978.653630208333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45978.653630208333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45978.653630208333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45978.653630208333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45978.653630208333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45978.653630208333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45978.653630208333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45978.653630208333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45978.653630208333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45978.653630208333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45978.653630208333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45978.653630208333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45978.653630208333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45978.653630208333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45978.653630208333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45978.653630208333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45978.653630208333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45978.653630208333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45978.653630208333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45978.653630208333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45978.653630208333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45978.653630208333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45978.653630208333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45978.653630208333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45978.653630208333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45978.653630208333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45978.653630208333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45978.653630208333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45978.653630208333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45978.653630208333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45978.653630208333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45978.653630208333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45978.653630208333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45978.653630208333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45978.653630208333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45978.653630208333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45978.653630208333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45978.653630208333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45978.653630208333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45978.653630208333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45978.653630208333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45978.653630208333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45978.653630208333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45978.653630208333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45978.653630208333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45978.653630208333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45978.653630208333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45978.653630208333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45978.653630208333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45978.653630208333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45978.653630208333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45978.653630208333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45978.653630208333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45978.653630208333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45978.653630208333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45978.653630208333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45978.653630208333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45978.653630208333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45978.653630208333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45978.653630208333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45978.653630208333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45978.653630208333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45978.653630208333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45978.653630208333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45978.653630208333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45978.653630208333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45978.653630208333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45978.653630208333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45978.653630208333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45978.653630208333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45978.653630208333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45978.653630208333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45978.653630208333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45978.653630208333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45978.653630208333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45978.653630208333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45978.653630208333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45978.653630208333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45978.653630208333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45978.653630208333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45978.653630208333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45978.653630208333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45978.653630208333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45978.653630208333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45978.653630208333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45978.653630208333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45978.653630208333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45978.653630208333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45978.653630208333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45978.653630208333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45978.653630208333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45978.653630208333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45978.653630208333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45978.653630208333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45978.653630208333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45978.653630208333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45978.653630208333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45978.653630208333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45978.653630208333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45978.653630208333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45978.653630208333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45978.653630208333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45978.653630208333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45978.653630208333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45978.653630208333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45978.653630208333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45978.653630208333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45978.653630208333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45978.653630208333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45978.653630208333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45978.653630208333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45978.653630208333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45978.653630208333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45978.653630208333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45978.653630208333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45978.653630208333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45978.653630208333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45978.653630208333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45978.653630208333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45978.653630208333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45978.653630208333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45978.653630208333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45978.653630208333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45978.653630208333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45978.653630208333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45978.653630208333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45978.653630208333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45978.653630208333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45978.653630208333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45978.653630208333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45978.653630208333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45978.653630208333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45978.653630208333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45978.653630208333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45978.653630208333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45978.653630208333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45978.653630208333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45978.653630208333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45978.653630208333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45978.653630208333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45978.653630208333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45978.653630208333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45978.653630208333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45978.653630208333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45978.653630208333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45978.653630208333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45978.653630208333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45978.653630208333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45978.653630208333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45978.653630208333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45978.653630208333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45978.653630208333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45978.653630208333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45978.653630208333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45978.653630208333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45978.653630208333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45978.653630208333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45978.653630208333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45978.653630208333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45978.653630208333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45978.653630208333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45978.653630208333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45978.653630208333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45978.653630208333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45978.653630208333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45978.653630208333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45978.653630208333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45978.653630208333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45978.653630208333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45978.653630208333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45978.653630208333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45978.653630208333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45978.653630208333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45978.653630208333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45978.653630208333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45978.653630208333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45978.653630208333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45978.653630208333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45978.653630208333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45978.653630208333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45978.653630208333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45978.653630208333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45978.653630208333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45978.653630208333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45978.653630208333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45978.653630208333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45978.653630208333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45978.653630208333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45978.653630208333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45978.653630208333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45978.653630208333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45978.653630208333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45978.653630208333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45978.653630208333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45978.653630208333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45978.653630208333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45978.653630208333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45978.653630208333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45978.653630208333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45978.653630208333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45978.653630208333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45978.653630208333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45978.653630208333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45978.653630208333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45978.653630208333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45978.653630208333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45978.653630208333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45978.653630208333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45978.653630208333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45978.653630208333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45978.653630208333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45978.653630208333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45978.653630208333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45978.653630208333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45978.653630208333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45978.653630208333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45978.653630208333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45978.653630208333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45978.653630208333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45978.653630208333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45978.653630208333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45978.653630208333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45978.653630208333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45978.653630208333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45978.653630208333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45978.653630208333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45978.653630208333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45978.653630208333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45978.653630208333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45978.653630208333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45978.653630208333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45978.653630208333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45978.653630208333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45978.653630208333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45978.653630439818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45978.653630439818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45978.653630439818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45978.653630439818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45978.653630439818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45978.653630439818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45978.653630439818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45978.653630439818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45978.653630439818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45978.653630439818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45978.653630439818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45978.653630439818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45978.653630439818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45978.653630439818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45978.653630439818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45978.653630439818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45978.653630439818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45978.653630439818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45978.653630439818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45978.653630439818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45978.653630439818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45978.653630439818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45978.653630439818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45978.653630439818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45978.653630439818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45978.653630439818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45978.653630439818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45978.653630439818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45978.653630439818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45978.653630439818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45978.653630439818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45978.653630439818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45978.653630439818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45978.653630439818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45978.653630439818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45978.653630439818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45978.653630439818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45978.653630439818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45978.653630439818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45978.653630439818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45978.653630439818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45978.653630439818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45978.653630439818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45978.653630439818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45978.653630439818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45978.653630439818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45978.653630439818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45978.653630439818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45978.653630439818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45978.653630439818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45978.653630439818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45978.653630439818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45978.653630439818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45978.653630439818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45978.653630439818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45978.653630439818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45978.653630439818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45978.653630439818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45978.653630439818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45978.653630439818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45978.653630439818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45978.653630439818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45978.653630439818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45978.653630439818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45978.653630439818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45978.653630439818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45978.653630439818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45978.653630439818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45978.653630439818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45978.653630439818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45978.653630439818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45978.653630439818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45978.653630439818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45978.653630439818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45978.653630439818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45978.653630439818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45978.653630439818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45978.653630439818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45978.653630439818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45978.653630439818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45978.653630439818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45978.653630439818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45978.653630439818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45978.653630439818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45978.653630439818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45978.653630439818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45978.653630439818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45978.653630439818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45978.653630439818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45978.653630439818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45978.653630439818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45978.653630439818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45978.653630439818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45978.653630439818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45978.653630439818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45978.653630439818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45978.653630439818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45978.653630439818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45978.653630439818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45978.653630439818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45978.653630439818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45978.653630439818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45978.653630439818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45978.653630439818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45978.653630439818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45978.653630439818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45978.653630439818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45978.653630439818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45978.653630439818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45978.653630439818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45978.653630439818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45978.653630439818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45978.653630439818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45978.653630439818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45978.653630439818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45978.653630439818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45978.653630439818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45978.653630439818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45978.653630439818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45978.653630439818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45978.653630439818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45978.653630439818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45978.653630439818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45978.653630439818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45978.653630439818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45978.653630439818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45978.653630439818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45978.653630439818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45978.653630439818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45978.653630439818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45978.653630439818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45978.653630439818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45978.653630439818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45978.653630439818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45978.653630439818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45978.653630439818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45978.653630439818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45978.653630439818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45978.653630439818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45978.653630439818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45978.653630439818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45978.653630439818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45978.653630439818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45978.653630439818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45978.653630439818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45978.653630439818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45978.653630439818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45978.653630439818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45978.653630439818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45978.653630439818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45978.653630439818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45978.653630439818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45978.653630439818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45978.653630439818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45978.653630439818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45978.653630439818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45978.653630439818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45978.653630439818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45978.653630439818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45978.653630439818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45978.653630439818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45978.653630439818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45978.653630439818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45978.653630439818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45978.653630439818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45978.653630439818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45978.653630439818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45978.653630439818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45978.653630439818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45978.653630439818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45978.653630439818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45978.653630439818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45978.653630439818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45978.653630439818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45978.653630439818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45978.653630439818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45978.653630439818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45978.653630439818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45978.653630439818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45978.653630439818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45978.653630439818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45978.653630439818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45978.653630439818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45978.653630439818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45978.653630439818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45978.653630439818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45978.653630439818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45978.653630439818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45978.653630439818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45978.653630439818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45978.653630439818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45978.653630439818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45978.653630439818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45978.653630439818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45978.653630439818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45978.653630439818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45978.653630439818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45978.653630439818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45978.653630439818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45978.653630439818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45978.653630439818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45978.653630439818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45978.653630439818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45978.653630439818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45978.653630439818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45978.653630439818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45978.653630439818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45978.653630439818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45978.653630439818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45978.653630439818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45978.653630439818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45978.653630439818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45978.653630439818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45978.653630439818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45978.653630439818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45978.653630439818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45978.653630439818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45978.653630439818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45978.653630439818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45978.653630439818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45978.653630439818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45978.653630439818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45978.653630439818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45978.653630439818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45978.653630439818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45978.653630439818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45978.653630439818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45978.653630439818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45978.653630439818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45978.653630439818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45978.653630439818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45978.653630439818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45978.653630439818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45978.653630439818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45978.653630439818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45978.653630439818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45978.653630439818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45978.653630439818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45978.653630439818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45978.653630439818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45978.653630439818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45978.653630439818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45978.653630439818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45978.653630439818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45978.653630439818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45978.653630439818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45978.653630439818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45978.653630439818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45978.653630439818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45978.653630439818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45978.653630439818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45978.653630439818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45978.653630439818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45978.653630439818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45978.653630439818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45978.653630439818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45978.653630439818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45978.653630439818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45978.653630439818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45978.653630439818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45978.653630439818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45978.653630439818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45978.653630439818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45978.653630439818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45978.653630439818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45978.653630439818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45978.653630439818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45978.653630439818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45978.653630439818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45978.653630439818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45978.653630439818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45978.653630439818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45978.653630439818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45978.653630439818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45978.653630439818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45978.653630439818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45978.653630439818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45978.653630439818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45978.653630439818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45978.653630439818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45978.653630439818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45978.653630439818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45978.653630439818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45978.653630439818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45978.653630439818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45978.653630439818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45978.653630439818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45978.653630439818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45978.653630439818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45978.653630439818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45978.653630439818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45978.653630439818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45978.653630439818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45978.653630439818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45978.653630439818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45978.653630439818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45978.653630439818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45978.653630439818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45978.653630439818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45978.653630439818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45978.653630439818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45978.653630439818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45978.653630439818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45978.653630439818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45978.653630439818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45978.653630439818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45978.653630439818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45978.653630439818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45978.653630439818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45978.653630439818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45978.653630439818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45978.653630439818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45978.653630439818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45978.653630439818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45978.653630439818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45978.653630439818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45978.653630439818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45978.653630439818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45978.653630439818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45978.653630439818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45978.653630439818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45978.653630439818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45978.653630439818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45978.653630439818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45978.653630439818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45978.653630439818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45978.653630439818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45978.653630439818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45978.653630439818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45978.653630439818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45978.653630439818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45978.653630439818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45978.653630439818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45978.653630439818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45978.653630439818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45978.653630439818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45978.653630439818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45978.653630439818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45978.653630439818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45978.653630439818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45978.653630439818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45978.653630439818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45978.653630439818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45978.653630439818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45978.653630439818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45978.653630439818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45978.653630439818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45978.653630439818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45978.653630439818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45978.653630439818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45978.653630439818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45978.653630439818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45978.653630439818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45978.653630439818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45978.653630439818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45978.653630439818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45978.653630439818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45978.653630439818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45978.653630439818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45978.653630439818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45978.653630439818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45978.653630439818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45978.653630439818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45978.653630439818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45978.653630439818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45978.653630439818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45978.653630439818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45978.653630439818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45978.653630439818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45978.653630439818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45978.653630439818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45978.653630439818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45978.653630439818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45978.653630439818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45978.653630439818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45978.653630439818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45978.653630439818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45978.653630439818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45978.653630439818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45978.653630439818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45978.653630439818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45978.653630439818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45978.653630439818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45978.653630439818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45978.653630439818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45978.653630439818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45978.653630439818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45978.653630439818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45978.653630439818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45978.653630439818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45978.653630439818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45978.653630439818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45978.653630439818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45978.653630439818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45978.653630439818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45978.653630439818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45978.653630439818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45978.653630439818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45978.653630439818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45978.653630439818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45978.653630439818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45978.653630439818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45978.653630439818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45978.653630439818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45978.653630439818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45978.653630439818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45978.653630439818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45978.653630439818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45978.653630439818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45978.653630439818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45978.653630439818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45978.653630439818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45978.653630439818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45978.653630439818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45978.653630439818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45978.653630439818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45978.653630439818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45978.653630439818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45978.653630439818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45978.653630439818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45978.653630439818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45978.653630439818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45978.653630439818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45978.653630439818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45978.653630439818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45978.653630439818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45978.653630439818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45978.653630439818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45978.653630439818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45978.653630439818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45978.653630439818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45978.653630439818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45978.653630439818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45978.653630439818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45978.653630439818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45978.653630439818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45978.653630439818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45978.653630439818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45978.653630439818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45978.653630439818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45978.653630439818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45978.653630439818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45978.653630439818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45978.653630439818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45978.653630439818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45978.653630439818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45978.653630439818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45978.653630439818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45978.653630439818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45978.653630439818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45978.653630439818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45978.653630439818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45978.653630439818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45978.653630439818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45978.653630439818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45978.653630439818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45978.653630439818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45978.653630439818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45978.653630439818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45978.653630439818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45978.653630439818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45978.653630439818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45978.653630439818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45978.653630439818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45978.653630439818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45978.653630439818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45978.653630439818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45978.653630439818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45978.653630439818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45978.653630439818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45978.653630439818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45978.653630439818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45978.653630439818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45978.653630439818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45978.653630439818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45978.653630439818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45978.653630439818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45978.653630439818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45978.653630439818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45978.653630439818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45978.653630439818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45978.653630439818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45978.653630439818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45978.653630439818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45978.653630439818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45978.653630439818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45978.653630439818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45978.653630439818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45978.653630439818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45978.653630439818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45978.653630439818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45978.653630439818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45978.653630439818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45978.653630439818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45978.653630439818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45978.653630439818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45978.653630439818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45978.653630439818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45978.653630439818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45978.653630439818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45978.653630439818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45978.653630439818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45978.653630439818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45978.653630439818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45978.653630439818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45978.653630439818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45978.653630439818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45978.653630439818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45978.653630439818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45978.653630439818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45978.653630439818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45978.653630439818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45978.653630439818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45978.653630439818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45978.653630439818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45978.653630439818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45978.653630439818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45978.653630439818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45978.653630439818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45978.653630439818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45978.653630439818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45978.653630439818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45978.653630439818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45978.653630439818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45978.653630439818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45978.653630439818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45978.653630439818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45978.653630439818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45978.653630439818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45978.653630439818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45978.653630439818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45978.653630439818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45978.653630439818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45978.653630439818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45978.653630439818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45978.653630439818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45978.653630439818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45978.653630439818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45978.653630439818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45978.653630439818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45978.653630439818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45978.653630439818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45978.653630439818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45978.653630439818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45978.653630439818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45978.653630439818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45978.653630439818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45978.653630439818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45978.653630439818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45978.653630439818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45978.653630439818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45978.653630439818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45978.653630439818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45978.653630439818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45978.653630439818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45978.653630439818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45978.653630439818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45978.653630439818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45978.653630439818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45978.653630439818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45978.653630439818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45978.653630439818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45978.653630439818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45978.653630439818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45978.653630439818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45978.653630439818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45978.653630439818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45978.653630439818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45978.653630439818</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275.172912615737</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0.13813252314866986</v>
      </c>
      <c r="H3" s="95">
        <v>45978.208923611113</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1</v>
      </c>
      <c r="D4" s="91" t="s">
        <v>30502</v>
      </c>
      <c r="E4" s="94" t="s">
        <v>39021</v>
      </c>
      <c r="F4" s="95">
        <v>45978.578518518516</v>
      </c>
      <c r="G4" s="96">
        <f ca="1">IFERROR(NOW()-F4,"")</f>
        <v>7.5111689817276783E-2</v>
      </c>
      <c r="H4" s="95">
        <v>45978.578472222223</v>
      </c>
      <c r="I4" s="113" t="str">
        <f>IFERROR(VLOOKUP(D4,DB!A:F,6,0),"")</f>
        <v>SCECO</v>
      </c>
      <c r="J4" s="113" t="str">
        <f>IFERROR(VLOOKUP(D4,DB!A:G,7,0),"")</f>
        <v>Dead+In progress</v>
      </c>
      <c r="K4" s="97" t="s">
        <v>39118</v>
      </c>
      <c r="L4" s="91" t="str">
        <f>IFERROR(VLOOKUP(D4,DB!A:I,9,0),"")</f>
        <v>Latis</v>
      </c>
    </row>
    <row r="5" spans="1:16" ht="15" customHeight="1">
      <c r="A5" s="113" t="s">
        <v>39119</v>
      </c>
      <c r="B5" s="113" t="str">
        <f>IFERROR(VLOOKUP(D5,DB!A:K,11,0),"")</f>
        <v>R4</v>
      </c>
      <c r="C5" s="93">
        <v>1</v>
      </c>
      <c r="D5" s="91" t="s">
        <v>34889</v>
      </c>
      <c r="E5" s="94" t="s">
        <v>39021</v>
      </c>
      <c r="F5" s="95"/>
      <c r="G5" s="96">
        <f ca="1">IFERROR(NOW()-F5,"")</f>
        <v>45978.653630208333</v>
      </c>
      <c r="H5" s="95">
        <v>45978.613819444443</v>
      </c>
      <c r="I5" s="113" t="str">
        <f>IFERROR(VLOOKUP(D5,DB!A:F,6,0),"")</f>
        <v>SCECO</v>
      </c>
      <c r="J5" s="113" t="str">
        <f>IFERROR(VLOOKUP(D5,DB!A:G,7,0),"")</f>
        <v>Vandalized</v>
      </c>
      <c r="K5" s="97" t="s">
        <v>39120</v>
      </c>
      <c r="L5" s="91" t="str">
        <f>IFERROR(VLOOKUP(D5,DB!A:I,9,0),"")</f>
        <v>Latis</v>
      </c>
    </row>
    <row r="6" spans="1:16" ht="15" customHeight="1">
      <c r="A6" s="113"/>
      <c r="B6" s="113" t="str">
        <f>IFERROR(VLOOKUP(D6,DB!A:K,11,0),"")</f>
        <v/>
      </c>
      <c r="C6" s="93"/>
      <c r="D6" s="91"/>
      <c r="E6" s="94"/>
      <c r="F6" s="95"/>
      <c r="G6" s="96">
        <f ca="1">IFERROR(NOW()-F6,"")</f>
        <v>45978.653630208333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45978.653630208333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45978.653630208333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45978.653630208333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45978.653630208333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45978.653630208333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45978.653630208333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45978.653630208333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45978.653630208333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45978.653630208333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45978.653630208333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45978.653630208333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45978.653630208333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45978.653630208333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45978.653630208333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45978.653630208333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45978.653630208333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45978.653630208333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45978.653630208333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45978.653630208333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45978.653630208333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45978.653630208333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45978.653630208333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45978.653630208333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45978.653630208333</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86.821570023144886</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52.464752893516561</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29.992519097220793</v>
      </c>
      <c r="H4" s="110">
        <v>45948.661111111112</v>
      </c>
      <c r="I4" s="109" t="str">
        <f>IFERROR(VLOOKUP(D4,DB!A:F,6,0),"")</f>
        <v>SCECO</v>
      </c>
      <c r="J4" s="109" t="str">
        <f>IFERROR(VLOOKUP(D4,DB!A:G,7,0),"")</f>
        <v>Dead</v>
      </c>
      <c r="K4" s="109" t="s">
        <v>39126</v>
      </c>
      <c r="L4" s="109" t="str">
        <f>IFERROR(VLOOKUP(D4,DB!A:I,9,0),"")</f>
        <v>Latis</v>
      </c>
    </row>
    <row r="5" spans="1:13">
      <c r="A5" s="109" t="s">
        <v>39127</v>
      </c>
      <c r="B5" s="109" t="str">
        <f>IFERROR(VLOOKUP(D5,DB!A:K,11,0),"")</f>
        <v>R5</v>
      </c>
      <c r="C5" s="109">
        <v>1</v>
      </c>
      <c r="D5" s="109" t="s">
        <v>33371</v>
      </c>
      <c r="E5" s="109" t="s">
        <v>39021</v>
      </c>
      <c r="F5" s="136">
        <v>45977.514803240738</v>
      </c>
      <c r="G5" s="111">
        <f t="shared" ref="G5:G8" ca="1" si="2">IFERROR(NOW()-F5,"")</f>
        <v>1.1388269675953779</v>
      </c>
      <c r="H5" s="136">
        <v>45977.468807870369</v>
      </c>
      <c r="I5" s="109" t="str">
        <f>IFERROR(VLOOKUP(D5,DB!A:F,6,0),"")</f>
        <v>SCECO</v>
      </c>
      <c r="J5" s="109" t="str">
        <f>IFERROR(VLOOKUP(D5,DB!A:G,7,0),"")</f>
        <v>Weak</v>
      </c>
      <c r="K5" s="109" t="s">
        <v>39128</v>
      </c>
      <c r="L5" s="109" t="str">
        <f>IFERROR(VLOOKUP(D5,DB!A:I,9,0),"")</f>
        <v>Latis</v>
      </c>
    </row>
    <row r="6" spans="1:13">
      <c r="A6" s="109"/>
      <c r="B6" s="109" t="str">
        <f>IFERROR(VLOOKUP(D6,DB!A:K,11,0),"")</f>
        <v/>
      </c>
      <c r="C6" s="109"/>
      <c r="D6" s="109"/>
      <c r="E6" s="109"/>
      <c r="F6" s="109"/>
      <c r="G6" s="109">
        <f t="shared" ca="1" si="2"/>
        <v>45978.653630208333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45978.653630208333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45978.653630208333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45978.653630208333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45978.653630208333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45978.653630208333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45978.653630208333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45978.653630208333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45978.653630208333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45978.653630208333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45978.653630208333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45978.653630208333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45978.653630208333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45978.653630208333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45978.653630208333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45978.653630208333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45978.653630208333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45978.653630208333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45978.653630208333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45978.653630208333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45978.653630208333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45978.653630208333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45978.653630208333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45978.653630208333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45978.653630208333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45978.653630208333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45978.653630208333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45978.653630208333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45978.653630208333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45978.653630208333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45978.653630208333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45978.653630208333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45978.653630208333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45978.653630208333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45978.653630208333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45978.653630208333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45978.653630208333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45978.653630208333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45978.653630208333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45978.653630208333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45978.653630208333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45978.653630208333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45978.653630208333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45978.653630208333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45978.653630208333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45978.653630208333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45978.653630208333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45978.653630208333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45978.653630208333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45978.653630208333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45978.653630208333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45978.653630208333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45978.653630208333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45978.653630208333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45978.653630208333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45978.653630208333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45978.653630208333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45978.653630208333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45978.653630208333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45978.653630208333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45978.653630208333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45978.653630208333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45978.653630208333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45978.653630208333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45978.653630208333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45978.653630208333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45978.653630208333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45978.653630208333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45978.653630208333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45978.653630208333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45978.653630208333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45978.653630208333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45978.653630208333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45978.653630208333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45978.653630208333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45978.653630208333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45978.653630208333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45978.653630208333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45978.653630208333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45978.653630208333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45978.653630208333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45978.653630208333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45978.653630208333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45978.653630208333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45978.653630208333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45978.653630208333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45978.653630208333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45978.653630208333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45978.653630208333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45978.653630208333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45978.653630208333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45978.653630208333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45978.653630208333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45978.653630208333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45978.653630208333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45978.653630208333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45978.653630208333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45978.653630208333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45978.653630208333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45978.653630208333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45978.653630208333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45978.653630208333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45978.653630208333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45978.653630208333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45978.653630208333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45978.653630208333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45978.653630208333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45978.653630208333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45978.653630208333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45978.653630208333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45978.653630208333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45978.653630208333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45978.653630208333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45978.653630208333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45978.653630208333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45978.653630208333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45978.653630208333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45978.653630208333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45978.653630208333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45978.653630208333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45978.653630208333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45978.653630208333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45978.653630208333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45978.653630208333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45978.653630208333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45978.653630208333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45978.653630208333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45978.653630208333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45978.653630208333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45978.653630208333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45978.653630208333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45978.653630208333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45978.653630208333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45978.653630208333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45978.653630208333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45978.653630208333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45978.653630208333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45978.653630208333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45978.653630208333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45978.653630208333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45978.653630208333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45978.653630208333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45978.653630208333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45978.653630208333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45978.653630208333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45978.653630208333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45978.653630208333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45978.653630208333</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45978.653630208333</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45978.653630208333</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45978.653630208333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45978.653630208333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45978.653630208333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45978.653630208333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45978.653630208333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45978.653630208333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45978.653630208333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45978.653630208333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45978.653630208333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45978.653630208333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45978.653630208333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45978.653630208333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45978.653630208333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45978.653630208333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45978.653630208333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45978.653630208333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45978.653630208333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45978.653630208333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45978.653630208333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45978.653630208333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45978.653630208333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45978.653630208333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45978.653630208333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45978.653630208333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45978.653630208333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45978.653630208333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45978.653630208333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45978.653630208333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45978.653630208333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45978.653630208333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45978.653630208333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45978.653630208333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45978.653630208333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45978.653630208333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45978.653630208333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45978.653630208333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45978.653630208333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45978.653630208333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45978.653630208333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45978.653630208333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45978.653630208333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45978.653630208333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45978.653630208333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45978.653630208333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45978.653630208333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45978.653630208333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45978.653630208333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45978.653630208333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45978.653630208333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45978.653630208333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45978.653630208333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45978.653630208333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45978.653630208333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45978.653630208333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45978.653630208333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45978.653630208333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45978.653630208333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45978.653630208333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45978.653630208333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45978.653630208333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45978.653630208333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45978.653630208333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45978.653630208333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45978.653630208333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45978.653630208333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45978.653630208333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45978.653630208333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45978.653630208333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45978.653630208333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45978.653630208333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45978.653630208333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45978.653630208333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45978.653630208333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45978.653630208333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45978.653630208333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45978.653630208333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45978.653630208333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45978.653630208333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45978.653630208333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45978.653630208333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45978.653630208333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45978.653630208333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45978.653630208333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45978.653630208333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45978.653630208333</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45978.653630208333</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45978.653630208333</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