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76" documentId="120_S{2AC9BD13-BADA-5192-A53E-5A8FF88502F6}" xr6:coauthVersionLast="47" xr6:coauthVersionMax="47" xr10:uidLastSave="{D6457D70-523C-46CC-833A-77D263220AD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8" i="4"/>
  <c r="L39" i="4"/>
  <c r="L40" i="4"/>
  <c r="L41" i="4"/>
  <c r="J38" i="4"/>
  <c r="J39" i="4"/>
  <c r="J40" i="4"/>
  <c r="J41" i="4"/>
  <c r="I38" i="4"/>
  <c r="I39" i="4"/>
  <c r="I40" i="4"/>
  <c r="I41" i="4"/>
  <c r="B38" i="4"/>
  <c r="B39" i="4"/>
  <c r="B40" i="4"/>
  <c r="B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L35" i="4"/>
  <c r="L36" i="4"/>
  <c r="L37" i="4"/>
  <c r="J35" i="4"/>
  <c r="J36" i="4"/>
  <c r="J37" i="4"/>
  <c r="I35" i="4"/>
  <c r="I36" i="4"/>
  <c r="I37" i="4"/>
  <c r="B35" i="4"/>
  <c r="B36" i="4"/>
  <c r="B37"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<sst xmlns="http://schemas.openxmlformats.org/spreadsheetml/2006/main" count="180309" uniqueCount="39135">
  <si>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</si>
  <si>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</si>
  <si>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</si>
  <si>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</si>
  <si>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</si>
  <si>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</si>
  <si>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</si>
  <si>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</si>
  <si>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</si>
  <si>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</si>
  <si>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</si>
  <si>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</si>
  <si>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</si>
  <si>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</si>
  <si>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</si>
  <si>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</si>
  <si>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</si>
  <si>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</si>
  <si>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</si>
  <si>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</si>
  <si>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</si>
  <si>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</si>
  <si>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</si>
  <si>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</si>
  <si>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</si>
  <si>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</si>
  <si>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</si>
  <si>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</si>
  <si>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</si>
  <si>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</si>
  <si>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</si>
  <si>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</si>
  <si>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</si>
  <si>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</si>
  <si>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</si>
  <si>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</si>
  <si>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</si>
  <si>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</si>
  <si>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</si>
  <si>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</si>
  <si>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</si>
  <si>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</si>
  <si>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</si>
  <si>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</si>
  <si>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</si>
  <si>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</si>
  <si>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</si>
  <si>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</si>
  <si>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</si>
  <si>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</si>
  <si>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</si>
  <si>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</si>
  <si>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</si>
  <si>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</si>
  <si>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</si>
  <si>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</si>
  <si>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</si>
  <si>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</si>
  <si>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</si>
  <si>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</si>
  <si>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</si>
  <si>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</si>
  <si>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</si>
  <si>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</si>
  <si>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</si>
  <si>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</si>
  <si>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</si>
  <si>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</si>
  <si>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</si>
  <si>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</si>
  <si>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</si>
  <si>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</si>
  <si>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</si>
  <si>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</si>
  <si>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</si>
  <si>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</si>
  <si>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</si>
  <si>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</si>
  <si>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</si>
  <si>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</si>
  <si>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</si>
  <si>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</si>
  <si>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</si>
  <si>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</si>
  <si>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</si>
  <si>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</si>
  <si>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</si>
  <si>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</si>
  <si>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</si>
  <si>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</si>
  <si>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</si>
  <si>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</si>
  <si>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</si>
  <si>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</si>
  <si>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</si>
  <si>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</si>
  <si>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</si>
  <si>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</si>
  <si>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</si>
  <si>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</si>
  <si>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</si>
  <si>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</si>
  <si>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</si>
  <si>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</si>
  <si>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</si>
  <si>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</si>
  <si>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</si>
  <si>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</si>
  <si>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</si>
  <si>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</si>
  <si>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</si>
  <si>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</si>
  <si>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</si>
  <si>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</si>
  <si>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</si>
  <si>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</si>
  <si>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</si>
  <si>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</si>
  <si>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</si>
  <si>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</si>
  <si>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</si>
  <si>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</si>
  <si>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</si>
  <si>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</si>
  <si>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</si>
  <si>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</si>
  <si>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</si>
  <si>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</si>
  <si>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</si>
  <si>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</si>
  <si>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</si>
  <si>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</si>
  <si>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</si>
  <si>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</si>
  <si>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</si>
  <si>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</si>
  <si>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</si>
  <si>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</si>
  <si>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</si>
  <si>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</si>
  <si>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</si>
  <si>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</si>
  <si>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</si>
  <si>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</si>
  <si>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</si>
  <si>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</si>
  <si>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</si>
  <si>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</si>
  <si>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</si>
  <si>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</si>
  <si>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</si>
  <si>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</si>
  <si>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</si>
  <si>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</si>
  <si>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</si>
  <si>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</si>
  <si>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</si>
  <si>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</si>
  <si>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</si>
  <si>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</si>
  <si>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</si>
  <si>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</si>
  <si>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</si>
  <si>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</si>
  <si>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</si>
  <si>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</si>
  <si>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</si>
  <si>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</si>
  <si>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</si>
  <si>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</si>
  <si>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</si>
  <si>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</si>
  <si>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</si>
  <si>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</si>
  <si>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</si>
  <si>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</si>
  <si>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</si>
  <si>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</si>
  <si>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</si>
  <si>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</si>
  <si>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</si>
  <si>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</si>
  <si>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</si>
  <si>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</si>
  <si>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</si>
  <si>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</si>
  <si>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</si>
  <si>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</si>
  <si>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</si>
  <si>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</si>
  <si>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</si>
  <si>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</si>
  <si>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</si>
  <si>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</si>
  <si>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</si>
  <si>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</si>
  <si>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</si>
  <si>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</si>
  <si>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</si>
  <si>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</si>
  <si>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</si>
  <si>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</si>
  <si>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</si>
  <si>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</si>
  <si>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</si>
  <si>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</si>
  <si>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</si>
  <si>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</si>
  <si>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</si>
  <si>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</si>
  <si>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</si>
  <si>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</si>
  <si>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</si>
  <si>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</si>
  <si>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</si>
  <si>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</si>
  <si>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</si>
  <si>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</si>
  <si>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</si>
  <si>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</si>
  <si>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</si>
  <si>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</si>
  <si>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</si>
  <si>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</si>
  <si>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</si>
  <si>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</si>
  <si>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</si>
  <si>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</si>
  <si>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</si>
  <si>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</si>
  <si>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</si>
  <si>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</si>
  <si>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</si>
  <si>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</si>
  <si>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</si>
  <si>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</si>
  <si>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</si>
  <si>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</si>
  <si>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</si>
  <si>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</si>
  <si>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</si>
  <si>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</si>
  <si>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</si>
  <si>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</si>
  <si>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</si>
  <si>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</si>
  <si>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</si>
  <si>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</si>
  <si>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</si>
  <si>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</si>
  <si>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</si>
  <si>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</si>
  <si>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</si>
  <si>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</si>
  <si>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</si>
  <si>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</si>
  <si>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</si>
  <si>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</si>
  <si>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</si>
  <si>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</si>
  <si>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</si>
  <si>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</si>
  <si>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</si>
  <si>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</si>
  <si>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</si>
  <si>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</si>
  <si>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</si>
  <si>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</si>
  <si>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</si>
  <si>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</si>
  <si>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</si>
  <si>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</si>
  <si>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</si>
  <si>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</si>
  <si>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</si>
  <si>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</si>
  <si>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</si>
  <si>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</si>
  <si>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</si>
  <si>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</si>
  <si>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</si>
  <si>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</si>
  <si>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</si>
  <si>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</si>
  <si>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</si>
  <si>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</si>
  <si>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</si>
  <si>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</si>
  <si>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</si>
  <si>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</si>
  <si>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</si>
  <si>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</si>
  <si>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</si>
  <si>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</si>
  <si>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</si>
  <si>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</si>
  <si>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</si>
  <si>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</si>
  <si>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</si>
  <si>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</si>
  <si>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</si>
  <si>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</si>
  <si>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</si>
  <si>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</si>
  <si>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</si>
  <si>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</si>
  <si>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</si>
  <si>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</si>
  <si>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</si>
  <si>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</si>
  <si>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</si>
  <si>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</si>
  <si>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</si>
  <si>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</si>
  <si>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</si>
  <si>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</si>
  <si>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</si>
  <si>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</si>
  <si>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</si>
  <si>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</si>
  <si>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</si>
  <si>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</si>
  <si>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</si>
  <si>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</si>
  <si>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</si>
  <si>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</si>
  <si>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</si>
  <si>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</si>
  <si>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</si>
  <si>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</si>
  <si>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</si>
  <si>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</si>
  <si>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</si>
  <si>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</si>
  <si>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</si>
  <si>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</si>
  <si>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</si>
  <si>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</si>
  <si>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</si>
  <si>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</si>
  <si>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</si>
  <si>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</si>
  <si>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</si>
  <si>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</si>
  <si>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</si>
  <si>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</si>
  <si>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</si>
  <si>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</si>
  <si>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</si>
  <si>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</si>
  <si>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</si>
  <si>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</si>
  <si>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</si>
  <si>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</si>
  <si>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</si>
  <si>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</si>
  <si>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</si>
  <si>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</si>
  <si>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</si>
  <si>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</si>
  <si>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</si>
  <si>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</si>
  <si>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</si>
  <si>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</si>
  <si>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</si>
  <si>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</si>
  <si>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</si>
  <si>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</si>
  <si>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</si>
  <si>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</si>
  <si>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</si>
  <si>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</si>
  <si>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</si>
  <si>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</si>
  <si>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</si>
  <si>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</si>
  <si>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</si>
  <si>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</si>
  <si>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</si>
  <si>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</si>
  <si>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</si>
  <si>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</si>
  <si>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</si>
  <si>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</si>
  <si>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</si>
  <si>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</si>
  <si>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</si>
  <si>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</si>
  <si>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</si>
  <si>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</si>
  <si>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</si>
  <si>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</si>
  <si>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</si>
  <si>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</si>
  <si>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</si>
  <si>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</si>
  <si>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</si>
  <si>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</si>
  <si>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</si>
  <si>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</si>
  <si>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</si>
  <si>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</si>
  <si>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</si>
  <si>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</si>
  <si>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</si>
  <si>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</si>
  <si>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</si>
  <si>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</si>
  <si>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</si>
  <si>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</si>
  <si>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</si>
  <si>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</si>
  <si>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</si>
  <si>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</si>
  <si>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</si>
  <si>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</si>
  <si>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</si>
  <si>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</si>
  <si>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</si>
  <si>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</si>
  <si>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</si>
  <si>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</si>
  <si>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</si>
  <si>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</si>
  <si>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</si>
  <si>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</si>
  <si>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</si>
  <si>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</si>
  <si>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</si>
  <si>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</si>
  <si>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</si>
  <si>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</si>
  <si>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</si>
  <si>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</si>
  <si>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</si>
  <si>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</si>
  <si>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</si>
  <si>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</si>
  <si>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</si>
  <si>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</si>
  <si>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</si>
  <si>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</si>
  <si>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</si>
  <si>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</si>
  <si>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</si>
  <si>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</si>
  <si>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</si>
  <si>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</si>
  <si>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</si>
  <si>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</si>
  <si>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</si>
  <si>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</si>
  <si>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</si>
  <si>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</si>
  <si>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</si>
  <si>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</si>
  <si>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</si>
  <si>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</si>
  <si>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</si>
  <si>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</si>
  <si>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</si>
  <si>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</si>
  <si>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</si>
  <si>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</si>
  <si>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</si>
  <si>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</si>
  <si>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</si>
  <si>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</si>
  <si>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</si>
  <si>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</si>
  <si>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</si>
  <si>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</si>
  <si>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</si>
  <si>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</si>
  <si>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</si>
  <si>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</si>
  <si>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</si>
  <si>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</si>
  <si>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</si>
  <si>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</si>
  <si>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</si>
  <si>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</si>
  <si>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</si>
  <si>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</si>
  <si>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</si>
  <si>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</si>
  <si>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</si>
  <si>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</si>
  <si>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</si>
  <si>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</si>
  <si>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</si>
  <si>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</si>
  <si>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</si>
  <si>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</si>
  <si>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</si>
  <si>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</si>
  <si>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</si>
  <si>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</si>
  <si>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</si>
  <si>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</si>
  <si>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</si>
  <si>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</si>
  <si>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</si>
  <si>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</si>
  <si>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</si>
  <si>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</si>
  <si>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</si>
  <si>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</si>
  <si>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</si>
  <si>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</si>
  <si>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</si>
  <si>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</si>
  <si>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</si>
  <si>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</si>
  <si>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</si>
  <si>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</si>
  <si>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</si>
  <si>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</si>
  <si>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</si>
  <si>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</si>
  <si>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</si>
  <si>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</si>
  <si>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</si>
  <si>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</si>
  <si>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</si>
  <si>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</si>
  <si>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</si>
  <si>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</si>
  <si>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</si>
  <si>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</si>
  <si>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</si>
  <si>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</si>
  <si>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</si>
  <si>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</si>
  <si>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</si>
  <si>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</si>
  <si>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</si>
  <si>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</si>
  <si>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</si>
  <si>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</si>
  <si>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</si>
  <si>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</si>
  <si>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</si>
  <si>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</si>
  <si>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</si>
  <si>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</si>
  <si>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</si>
  <si>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</si>
  <si>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</si>
  <si>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</si>
  <si>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</si>
  <si>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</si>
  <si>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</si>
  <si>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</si>
  <si>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</si>
  <si>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</si>
  <si>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</si>
  <si>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</si>
  <si>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</si>
  <si>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</si>
  <si>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</si>
  <si>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</si>
  <si>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</si>
  <si>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</si>
  <si>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</si>
  <si>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</si>
  <si>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</si>
  <si>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</si>
  <si>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</si>
  <si>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</si>
  <si>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</si>
  <si>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</si>
  <si>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</si>
  <si>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</si>
  <si>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</si>
  <si>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</si>
  <si>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</si>
  <si>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</si>
  <si>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</si>
  <si>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</si>
  <si>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</si>
  <si>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</si>
  <si>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</si>
  <si>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</si>
  <si>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</si>
  <si>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</si>
  <si>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</si>
  <si>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</si>
  <si>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</si>
  <si>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</si>
  <si>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</si>
  <si>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</si>
  <si>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</si>
  <si>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</si>
  <si>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</si>
  <si>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</si>
  <si>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</si>
  <si>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</si>
  <si>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</si>
  <si>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</si>
  <si>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</si>
  <si>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</si>
  <si>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</si>
  <si>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</si>
  <si>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</si>
  <si>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</si>
  <si>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</si>
  <si>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</si>
  <si>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</si>
  <si>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</si>
  <si>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</si>
  <si>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</si>
  <si>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</si>
  <si>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</si>
  <si>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</si>
  <si>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</si>
  <si>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</si>
  <si>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</si>
  <si>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</si>
  <si>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</si>
  <si>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</si>
  <si>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</si>
  <si>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</si>
  <si>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</si>
  <si>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</si>
  <si>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</si>
  <si>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</si>
  <si>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</si>
  <si>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</si>
  <si>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</si>
  <si>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</si>
  <si>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</si>
  <si>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</si>
  <si>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</si>
  <si>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</si>
  <si>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</si>
  <si>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</si>
  <si>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</si>
  <si>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</si>
  <si>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</si>
  <si>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</si>
  <si>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</si>
  <si>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</si>
  <si>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</si>
  <si>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</si>
  <si>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</si>
  <si>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</si>
  <si>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</si>
  <si>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</si>
  <si>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</si>
  <si>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</si>
  <si>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</si>
  <si>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</si>
  <si>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</si>
  <si>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</si>
  <si>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</si>
  <si>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</si>
  <si>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</si>
  <si>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</si>
  <si>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</si>
  <si>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</si>
  <si>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</si>
  <si>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</si>
  <si>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</si>
  <si>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</si>
  <si>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</si>
  <si>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</si>
  <si>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</si>
  <si>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</si>
  <si>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</si>
  <si>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</si>
  <si>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</si>
  <si>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</si>
  <si>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</si>
  <si>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</si>
  <si>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</si>
  <si>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</si>
  <si>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</si>
  <si>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</si>
  <si>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</si>
  <si>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</si>
  <si>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</si>
  <si>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</si>
  <si>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</si>
  <si>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</si>
  <si>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</si>
  <si>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</si>
  <si>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</si>
  <si>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</si>
  <si>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</si>
  <si>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</si>
  <si>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</si>
  <si>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</si>
  <si>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</si>
  <si>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</si>
  <si>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</si>
  <si>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</si>
  <si>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</si>
  <si>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</si>
  <si>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</si>
  <si>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</si>
  <si>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</si>
  <si>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</si>
  <si>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</si>
  <si>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</si>
  <si>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</si>
  <si>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</si>
  <si>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</si>
  <si>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</si>
  <si>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</si>
  <si>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</si>
  <si>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</si>
  <si>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</si>
  <si>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</si>
  <si>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</si>
  <si>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</si>
  <si>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</si>
  <si>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</si>
  <si>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</si>
  <si>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</si>
  <si>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</si>
  <si>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</si>
  <si>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</si>
  <si>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</si>
  <si>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</si>
  <si>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</si>
  <si>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</si>
  <si>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</si>
  <si>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</si>
  <si>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</si>
  <si>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</si>
  <si>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</si>
  <si>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</si>
  <si>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</si>
  <si>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</si>
  <si>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</si>
  <si>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</si>
  <si>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</si>
  <si>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</si>
  <si>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</si>
  <si>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</si>
  <si>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</si>
  <si>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</si>
  <si>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</si>
  <si>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</si>
  <si>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</si>
  <si>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</si>
  <si>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</si>
  <si>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</si>
  <si>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</si>
  <si>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</si>
  <si>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</si>
  <si>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</si>
  <si>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</si>
  <si>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</si>
  <si>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</si>
  <si>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</si>
  <si>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</si>
  <si>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</si>
  <si>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</si>
  <si>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</si>
  <si>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</si>
  <si>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</si>
  <si>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</si>
  <si>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</si>
  <si>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</si>
  <si>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</si>
  <si>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</si>
  <si>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</si>
  <si>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</si>
  <si>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</si>
  <si>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</si>
  <si>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</si>
  <si>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</si>
  <si>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</si>
  <si>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</si>
  <si>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</si>
  <si>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</si>
  <si>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</si>
  <si>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</si>
  <si>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</si>
  <si>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</si>
  <si>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</si>
  <si>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</si>
  <si>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</si>
  <si>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</si>
  <si>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</si>
  <si>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</si>
  <si>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</si>
  <si>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</si>
  <si>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</si>
  <si>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</si>
  <si>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</si>
  <si>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</si>
  <si>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</si>
  <si>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</si>
  <si>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</si>
  <si>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</si>
  <si>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</si>
  <si>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</si>
  <si>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</si>
  <si>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</si>
  <si>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</si>
  <si>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</si>
  <si>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</si>
  <si>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</si>
  <si>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</si>
  <si>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</si>
  <si>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</si>
  <si>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</si>
  <si>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</si>
  <si>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</si>
  <si>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</si>
  <si>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</si>
  <si>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</si>
  <si>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</si>
  <si>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</si>
  <si>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</si>
  <si>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</si>
  <si>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</si>
  <si>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</si>
  <si>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</si>
  <si>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</si>
  <si>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</si>
  <si>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</si>
  <si>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</si>
  <si>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</si>
  <si>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</si>
  <si>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</si>
  <si>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</si>
  <si>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</si>
  <si>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</si>
  <si>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</si>
  <si>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</si>
  <si>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</si>
  <si>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</si>
  <si>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</si>
  <si>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</si>
  <si>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</si>
  <si>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</si>
  <si>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</si>
  <si>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</si>
  <si>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</si>
  <si>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</si>
  <si>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</si>
  <si>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</si>
  <si>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</si>
  <si>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</si>
  <si>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</si>
  <si>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</si>
  <si>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</si>
  <si>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</si>
  <si>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</si>
  <si>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</si>
  <si>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</si>
  <si>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</si>
  <si>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</si>
  <si>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</si>
  <si>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</si>
  <si>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</si>
  <si>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</si>
  <si>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</si>
  <si>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</si>
  <si>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</si>
  <si>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</si>
  <si>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</si>
  <si>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</si>
  <si>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</si>
  <si>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</si>
  <si>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</si>
  <si>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</si>
  <si>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</si>
  <si>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</si>
  <si>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</si>
  <si>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</si>
  <si>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</si>
  <si>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</si>
  <si>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</si>
  <si>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</si>
  <si>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</si>
  <si>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</si>
  <si>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</si>
  <si>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</si>
  <si>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</si>
  <si>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</si>
  <si>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</si>
  <si>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</si>
  <si>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</si>
  <si>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</si>
  <si>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</si>
  <si>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</si>
  <si>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</si>
  <si>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</si>
  <si>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</si>
  <si>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</si>
  <si>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</si>
  <si>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</si>
  <si>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</si>
  <si>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</si>
  <si>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</si>
  <si>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</si>
  <si>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</si>
  <si>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</si>
  <si>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</si>
  <si>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</si>
  <si>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</si>
  <si>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</si>
  <si>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</si>
  <si>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</si>
  <si>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</si>
  <si>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</si>
  <si>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</si>
  <si>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</si>
  <si>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</si>
  <si>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</si>
  <si>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</si>
  <si>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</si>
  <si>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</si>
  <si>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</si>
  <si>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</si>
  <si>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</si>
  <si>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</si>
  <si>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</si>
  <si>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</si>
  <si>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</si>
  <si>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</si>
  <si>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</si>
  <si>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</si>
  <si>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</si>
  <si>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</si>
  <si>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</si>
  <si>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</si>
  <si>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</si>
  <si>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</si>
  <si>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</si>
  <si>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</si>
  <si>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</si>
  <si>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</si>
  <si>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</si>
  <si>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</si>
  <si>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</si>
  <si>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</si>
  <si>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</si>
  <si>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</si>
  <si>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</si>
  <si>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</si>
  <si>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</si>
  <si>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</si>
  <si>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</si>
  <si>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</si>
  <si>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</si>
  <si>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</si>
  <si>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</si>
  <si>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</si>
  <si>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</si>
  <si>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</si>
  <si>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</si>
  <si>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</si>
  <si>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</si>
  <si>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</si>
  <si>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</si>
  <si>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</si>
  <si>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</si>
  <si>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</si>
  <si>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</si>
  <si>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</si>
  <si>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</si>
  <si>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</si>
  <si>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</si>
  <si>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</si>
  <si>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</si>
  <si>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</si>
  <si>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</si>
  <si>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</si>
  <si>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</si>
  <si>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</si>
  <si>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</si>
  <si>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</si>
  <si>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</si>
  <si>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</si>
  <si>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</si>
  <si>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</si>
  <si>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</si>
  <si>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</si>
  <si>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</si>
  <si>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</si>
  <si>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</si>
  <si>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</si>
  <si>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</si>
  <si>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</si>
  <si>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</si>
  <si>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</si>
  <si>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</si>
  <si>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</si>
  <si>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</si>
  <si>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</si>
  <si>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</si>
  <si>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</si>
  <si>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</si>
  <si>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</si>
  <si>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</si>
  <si>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</si>
  <si>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</si>
  <si>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</si>
  <si>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</si>
  <si>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</si>
  <si>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</si>
  <si>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</si>
  <si>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</si>
  <si>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</si>
  <si>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</si>
  <si>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</si>
  <si>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</si>
  <si>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</si>
  <si>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</si>
  <si>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</si>
  <si>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</si>
  <si>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</si>
  <si>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</si>
  <si>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</si>
  <si>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</si>
  <si>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</si>
  <si>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</si>
  <si>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</si>
  <si>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</si>
  <si>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</si>
  <si>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</si>
  <si>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</si>
  <si>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</si>
  <si>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</si>
  <si>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</si>
  <si>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</si>
  <si>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</si>
  <si>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</si>
  <si>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</si>
  <si>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</si>
  <si>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</si>
  <si>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</si>
  <si>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</si>
  <si>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</si>
  <si>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</si>
  <si>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</si>
  <si>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</si>
  <si>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</si>
  <si>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</si>
  <si>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</si>
  <si>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</si>
  <si>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</si>
  <si>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</si>
  <si>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</si>
  <si>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</si>
  <si>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</si>
  <si>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</si>
  <si>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</si>
  <si>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</si>
  <si>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</si>
  <si>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</si>
  <si>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</si>
  <si>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</si>
  <si>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</si>
  <si>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</si>
  <si>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</si>
  <si>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</si>
  <si>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</si>
  <si>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</si>
  <si>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</si>
  <si>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</si>
  <si>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</si>
  <si>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</si>
  <si>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</si>
  <si>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</si>
  <si>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</si>
  <si>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</si>
  <si>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</si>
  <si>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</si>
  <si>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</si>
  <si>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</si>
  <si>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</si>
  <si>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</si>
  <si>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</si>
  <si>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</si>
  <si>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</si>
  <si>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</si>
  <si>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</si>
  <si>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</si>
  <si>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</si>
  <si>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</si>
  <si>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</si>
  <si>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</si>
  <si>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</si>
  <si>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</si>
  <si>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</si>
  <si>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</si>
  <si>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</si>
  <si>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</si>
  <si>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</si>
  <si>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</si>
  <si>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</si>
  <si>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</si>
  <si>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</si>
  <si>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</si>
  <si>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</si>
  <si>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</si>
  <si>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</si>
  <si>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</si>
  <si>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</si>
  <si>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</si>
  <si>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</si>
  <si>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</si>
  <si>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</si>
  <si>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</si>
  <si>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</si>
  <si>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</si>
  <si>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</si>
  <si>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</si>
  <si>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</si>
  <si>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</si>
  <si>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</si>
  <si>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</si>
  <si>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</si>
  <si>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</si>
  <si>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</si>
  <si>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</si>
  <si>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</si>
  <si>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</si>
  <si>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</si>
  <si>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</si>
  <si>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</si>
  <si>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</si>
  <si>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</si>
  <si>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</si>
  <si>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</si>
  <si>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</si>
  <si>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</si>
  <si>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</si>
  <si>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</si>
  <si>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</si>
  <si>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</si>
  <si>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</si>
  <si>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</si>
  <si>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</si>
  <si>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</si>
  <si>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</si>
  <si>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</si>
  <si>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</si>
  <si>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</si>
  <si>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</si>
  <si>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</si>
  <si>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</si>
  <si>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</si>
  <si>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</si>
  <si>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</si>
  <si>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</si>
  <si>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</si>
  <si>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</si>
  <si>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</si>
  <si>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</si>
  <si>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</si>
  <si>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</si>
  <si>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</si>
  <si>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</si>
  <si>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</si>
  <si>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</si>
  <si>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</si>
  <si>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</si>
  <si>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</si>
  <si>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</si>
  <si>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</si>
  <si>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</si>
  <si>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</si>
  <si>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</si>
  <si>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</si>
  <si>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</si>
  <si>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</si>
  <si>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</si>
  <si>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</si>
  <si>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</si>
  <si>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</si>
  <si>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</si>
  <si>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</si>
  <si>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</si>
  <si>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</si>
  <si>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</si>
  <si>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</si>
  <si>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</si>
  <si>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</si>
  <si>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</si>
  <si>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</si>
  <si>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</si>
  <si>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</si>
  <si>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</si>
  <si>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</si>
  <si>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</si>
  <si>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</si>
  <si>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</si>
  <si>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</si>
  <si>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</si>
  <si>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</si>
  <si>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</si>
  <si>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</si>
  <si>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</si>
  <si>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</si>
  <si>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</si>
  <si>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</si>
  <si>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</si>
  <si>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</si>
  <si>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</si>
  <si>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</si>
  <si>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</si>
  <si>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</si>
  <si>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</si>
  <si>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</si>
  <si>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</si>
  <si>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</si>
  <si>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</si>
  <si>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</si>
  <si>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</si>
  <si>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</si>
  <si>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</si>
  <si>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</si>
  <si>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</si>
  <si>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</si>
  <si>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</si>
  <si>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</si>
  <si>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</si>
  <si>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</si>
  <si>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</si>
  <si>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</si>
  <si>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</si>
  <si>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</si>
  <si>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</si>
  <si>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</si>
  <si>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</si>
  <si>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</si>
  <si>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</si>
  <si>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</si>
  <si>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</si>
  <si>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</si>
  <si>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</si>
  <si>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</si>
  <si>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</si>
  <si>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</si>
  <si>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</si>
  <si>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</si>
  <si>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</si>
  <si>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</si>
  <si>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</si>
  <si>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</si>
  <si>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</si>
  <si>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</si>
  <si>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</si>
  <si>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</si>
  <si>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</si>
  <si>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</si>
  <si>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</si>
  <si>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</si>
  <si>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</si>
  <si>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</si>
  <si>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</si>
  <si>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</si>
  <si>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</si>
  <si>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</si>
  <si>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</si>
  <si>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</si>
  <si>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</si>
  <si>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</si>
  <si>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</si>
  <si>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</si>
  <si>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</si>
  <si>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</si>
  <si>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</si>
  <si>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</si>
  <si>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</si>
  <si>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</si>
  <si>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</si>
  <si>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</si>
  <si>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</si>
  <si>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</si>
  <si>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</si>
  <si>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</si>
  <si>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</si>
  <si>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</si>
  <si>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</si>
  <si>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</si>
  <si>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</si>
  <si>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</si>
  <si>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</si>
  <si>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</si>
  <si>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</si>
  <si>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</si>
  <si>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</si>
  <si>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</si>
  <si>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</si>
  <si>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</si>
  <si>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</si>
  <si>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</si>
  <si>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</si>
  <si>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</si>
  <si>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</si>
  <si>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</si>
  <si>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</si>
  <si>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</si>
  <si>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</si>
  <si>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</si>
  <si>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</si>
  <si>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</si>
  <si>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</si>
  <si>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</si>
  <si>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</si>
  <si>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</si>
  <si>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</si>
  <si>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</si>
  <si>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</si>
  <si>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</si>
  <si>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</si>
  <si>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</si>
  <si>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</si>
  <si>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</si>
  <si>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</si>
  <si>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</si>
  <si>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</si>
  <si>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</si>
  <si>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</si>
  <si>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</si>
  <si>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</si>
  <si>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</si>
  <si>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</si>
  <si>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</si>
  <si>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</si>
  <si>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</si>
  <si>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</si>
  <si>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</si>
  <si>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</si>
  <si>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</si>
  <si>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</si>
  <si>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</si>
  <si>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</si>
  <si>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</si>
  <si>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</si>
  <si>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</si>
  <si>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</si>
  <si>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</si>
  <si>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</si>
  <si>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</si>
  <si>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</si>
  <si>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</si>
  <si>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</si>
  <si>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</si>
  <si>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</si>
  <si>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</si>
  <si>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</si>
  <si>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</si>
  <si>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</si>
  <si>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</si>
  <si>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</si>
  <si>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</si>
  <si>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</si>
  <si>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</si>
  <si>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</si>
  <si>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</si>
  <si>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</si>
  <si>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</si>
  <si>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</si>
  <si>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</si>
  <si>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</si>
  <si>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</si>
  <si>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</si>
  <si>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</si>
  <si>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</si>
  <si>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</si>
  <si>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</si>
  <si>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</si>
  <si>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</si>
  <si>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</si>
  <si>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</si>
  <si>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</si>
  <si>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</si>
  <si>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</si>
  <si>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</si>
  <si>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</si>
  <si>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</si>
  <si>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</si>
  <si>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</si>
  <si>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</si>
  <si>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</si>
  <si>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</si>
  <si>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</si>
  <si>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</si>
  <si>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</si>
  <si>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</si>
  <si>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</si>
  <si>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</si>
  <si>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</si>
  <si>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</si>
  <si>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</si>
  <si>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</si>
  <si>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</si>
  <si>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</si>
  <si>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</si>
  <si>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</si>
  <si>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</si>
  <si>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</si>
  <si>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</si>
  <si>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</si>
  <si>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</si>
  <si>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</si>
  <si>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</si>
  <si>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</si>
  <si>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</si>
  <si>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</si>
  <si>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</si>
  <si>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</si>
  <si>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</si>
  <si>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</si>
  <si>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</si>
  <si>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</si>
  <si>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</si>
  <si>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</si>
  <si>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</si>
  <si>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</si>
  <si>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</si>
  <si>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</si>
  <si>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</si>
  <si>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</si>
  <si>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</si>
  <si>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</si>
  <si>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</si>
  <si>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</si>
  <si>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</si>
  <si>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</si>
  <si>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</si>
  <si>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</si>
  <si>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</si>
  <si>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</si>
  <si>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</si>
  <si>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</si>
  <si>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</si>
  <si>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</si>
  <si>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</si>
  <si>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</si>
  <si>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</si>
  <si>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</si>
  <si>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</si>
  <si>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</si>
  <si>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</si>
  <si>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</si>
  <si>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</si>
  <si>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</si>
  <si>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</si>
  <si>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</si>
  <si>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</si>
  <si>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</si>
  <si>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</si>
  <si>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</si>
  <si>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</si>
  <si>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</si>
  <si>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</si>
  <si>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</si>
  <si>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</si>
  <si>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</si>
  <si>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</si>
  <si>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</si>
  <si>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</si>
  <si>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</si>
  <si>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</si>
  <si>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</si>
  <si>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</si>
  <si>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</si>
  <si>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</si>
  <si>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</si>
  <si>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</si>
  <si>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</si>
  <si>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</si>
  <si>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</si>
  <si>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</si>
  <si>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</si>
  <si>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</si>
  <si>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</si>
  <si>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</si>
  <si>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</si>
  <si>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</si>
  <si>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</si>
  <si>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</si>
  <si>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</si>
  <si>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</si>
  <si>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</si>
  <si>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</si>
  <si>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</si>
  <si>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</si>
  <si>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</si>
  <si>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</si>
  <si>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</si>
  <si>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</si>
  <si>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</si>
  <si>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</si>
  <si>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</si>
  <si>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</si>
  <si>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</si>
  <si>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</si>
  <si>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</si>
  <si>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</si>
  <si>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</si>
  <si>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</si>
  <si>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</si>
  <si>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</si>
  <si>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</si>
  <si>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</si>
  <si>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</si>
  <si>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</si>
  <si>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</si>
  <si>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</si>
  <si>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</si>
  <si>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</si>
  <si>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</si>
  <si>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</si>
  <si>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</si>
  <si>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</si>
  <si>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</si>
  <si>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</si>
  <si>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</si>
  <si>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</si>
  <si>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</si>
  <si>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</si>
  <si>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</si>
  <si>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</si>
  <si>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</si>
  <si>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</si>
  <si>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</si>
  <si>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</si>
  <si>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</si>
  <si>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</si>
  <si>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</si>
  <si>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</si>
  <si>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</si>
  <si>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</si>
  <si>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</si>
  <si>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</si>
  <si>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</si>
  <si>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</si>
  <si>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</si>
  <si>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</si>
  <si>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</si>
  <si>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</si>
  <si>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</si>
  <si>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</si>
  <si>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</si>
  <si>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</si>
  <si>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</si>
  <si>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</si>
  <si>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</si>
  <si>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</si>
  <si>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</si>
  <si>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</si>
  <si>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</si>
  <si>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</si>
  <si>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</si>
  <si>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</si>
  <si>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</si>
  <si>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</si>
  <si>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</si>
  <si>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</si>
  <si>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</si>
  <si>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</si>
  <si>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</si>
  <si>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</si>
  <si>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</si>
  <si>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</si>
  <si>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</si>
  <si>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</si>
  <si>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</si>
  <si>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</si>
  <si>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</si>
  <si>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</si>
  <si>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</si>
  <si>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</si>
  <si>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</si>
  <si>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</si>
  <si>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</si>
  <si>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</si>
  <si>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</si>
  <si>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</si>
  <si>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</si>
  <si>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</si>
  <si>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</si>
  <si>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</si>
  <si>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</si>
  <si>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</si>
  <si>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</si>
  <si>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</si>
  <si>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</si>
  <si>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</si>
  <si>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</si>
  <si>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</si>
  <si>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</si>
  <si>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</si>
  <si>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</si>
  <si>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</si>
  <si>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</si>
  <si>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</si>
  <si>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</si>
  <si>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</si>
  <si>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</si>
  <si>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</si>
  <si>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</si>
  <si>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</si>
  <si>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</si>
  <si>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</si>
  <si>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</si>
  <si>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</si>
  <si>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</si>
  <si>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</si>
  <si>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</si>
  <si>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</si>
  <si>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</si>
  <si>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</si>
  <si>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</si>
  <si>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</si>
  <si>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</si>
  <si>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</si>
  <si>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</si>
  <si>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</si>
  <si>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</si>
  <si>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</si>
  <si>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</si>
  <si>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</si>
  <si>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</si>
  <si>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</si>
  <si>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</si>
  <si>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</si>
  <si>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</si>
  <si>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</si>
  <si>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</si>
  <si>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</si>
  <si>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</si>
  <si>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</si>
  <si>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</si>
  <si>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</si>
  <si>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</si>
  <si>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</si>
  <si>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</si>
  <si>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</si>
  <si>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</si>
  <si>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</si>
  <si>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</si>
  <si>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</si>
  <si>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</si>
  <si>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</si>
  <si>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</si>
  <si>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</si>
  <si>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</si>
  <si>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</si>
  <si>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</si>
  <si>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</si>
  <si>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</si>
  <si>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</si>
  <si>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</si>
  <si>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</si>
  <si>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</si>
  <si>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</si>
  <si>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</si>
  <si>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</si>
  <si>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</si>
  <si>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</si>
  <si>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</si>
  <si>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</si>
  <si>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</si>
  <si>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</si>
  <si>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</si>
  <si>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</si>
  <si>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</si>
  <si>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</si>
  <si>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</si>
  <si>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</si>
  <si>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</si>
  <si>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</si>
  <si>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</si>
  <si>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</si>
  <si>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</si>
  <si>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</si>
  <si>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</si>
  <si>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</si>
  <si>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</si>
  <si>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</si>
  <si>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</si>
  <si>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</si>
  <si>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</si>
  <si>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</si>
  <si>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</si>
  <si>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</si>
  <si>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</si>
  <si>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</si>
  <si>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</si>
  <si>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</si>
  <si>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</si>
  <si>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</si>
  <si>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</si>
  <si>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</si>
  <si>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</si>
  <si>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</si>
  <si>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</si>
  <si>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</si>
  <si>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</si>
  <si>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</si>
  <si>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</si>
  <si>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</si>
  <si>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</si>
  <si>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</si>
  <si>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</si>
  <si>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</si>
  <si>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</si>
  <si>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</si>
  <si>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</si>
  <si>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</si>
  <si>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</si>
  <si>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</si>
  <si>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</si>
  <si>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</si>
  <si>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</si>
  <si>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</si>
  <si>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</si>
  <si>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</si>
  <si>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</si>
  <si>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</si>
  <si>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</si>
  <si>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</si>
  <si>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</si>
  <si>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</si>
  <si>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</si>
  <si>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</si>
  <si>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</si>
  <si>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</si>
  <si>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</si>
  <si>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</si>
  <si>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</si>
  <si>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</si>
  <si>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</si>
  <si>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</si>
  <si>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</si>
  <si>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</si>
  <si>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</si>
  <si>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</si>
  <si>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</si>
  <si>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</si>
  <si>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</si>
  <si>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</si>
  <si>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</si>
  <si>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</si>
  <si>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</si>
  <si>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</si>
  <si>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</si>
  <si>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</si>
  <si>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</si>
  <si>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</si>
  <si>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</si>
  <si>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</si>
  <si>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</si>
  <si>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</si>
  <si>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</si>
  <si>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</si>
  <si>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</si>
  <si>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</si>
  <si>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</si>
  <si>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</si>
  <si>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</si>
  <si>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</si>
  <si>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</si>
  <si>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</si>
  <si>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</si>
  <si>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</si>
  <si>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</si>
  <si>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</si>
  <si>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</si>
  <si>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</si>
  <si>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</si>
  <si>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</si>
  <si>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</si>
  <si>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</si>
  <si>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</si>
  <si>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</si>
  <si>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</si>
  <si>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</si>
  <si>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</si>
  <si>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</si>
  <si>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</si>
  <si>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</si>
  <si>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</si>
  <si>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</si>
  <si>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</si>
  <si>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</si>
  <si>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</si>
  <si>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</si>
  <si>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</si>
  <si>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</si>
  <si>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</si>
  <si>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</si>
  <si>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</si>
  <si>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</si>
  <si>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</si>
  <si>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</si>
  <si>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</si>
  <si>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</si>
  <si>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</si>
  <si>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</si>
  <si>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</si>
  <si>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</si>
  <si>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</si>
  <si>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</si>
  <si>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</si>
  <si>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</si>
  <si>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</si>
  <si>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</si>
  <si>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</si>
  <si>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</si>
  <si>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</si>
  <si>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</si>
  <si>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</si>
  <si>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</si>
  <si>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</si>
  <si>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</si>
  <si>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</si>
  <si>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</si>
  <si>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</si>
  <si>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</si>
  <si>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</si>
  <si>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</si>
  <si>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</si>
  <si>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</si>
  <si>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</si>
  <si>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</si>
  <si>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</si>
  <si>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</si>
  <si>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</si>
  <si>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</si>
  <si>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</si>
  <si>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</si>
  <si>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</si>
  <si>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</si>
  <si>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</si>
  <si>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</si>
  <si>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</si>
  <si>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</si>
  <si>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</si>
  <si>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</si>
  <si>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</si>
  <si>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</si>
  <si>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</si>
  <si>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</si>
  <si>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</si>
  <si>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</si>
  <si>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</si>
  <si>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</si>
  <si>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</si>
  <si>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</si>
  <si>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</si>
  <si>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</si>
  <si>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</si>
  <si>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</si>
  <si>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</si>
  <si>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</si>
  <si>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</si>
  <si>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</si>
  <si>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</si>
  <si>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</si>
  <si>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</si>
  <si>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</si>
  <si>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</si>
  <si>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</si>
  <si>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</si>
  <si>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</si>
  <si>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</si>
  <si>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</si>
  <si>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</si>
  <si>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</si>
  <si>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</si>
  <si>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</si>
  <si>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</si>
  <si>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</si>
  <si>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</si>
  <si>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</si>
  <si>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</si>
  <si>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</si>
  <si>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</si>
  <si>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</si>
  <si>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</si>
  <si>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</si>
  <si>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</si>
  <si>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</si>
  <si>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</si>
  <si>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</si>
  <si>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</si>
  <si>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</si>
  <si>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</si>
  <si>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</si>
  <si>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</si>
  <si>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</si>
  <si>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</si>
  <si>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</si>
  <si>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</si>
  <si>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</si>
  <si>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</si>
  <si>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</si>
  <si>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</si>
  <si>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</si>
  <si>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</si>
  <si>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</si>
  <si>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</si>
  <si>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</si>
  <si>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</si>
  <si>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</si>
  <si>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</si>
  <si>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</si>
  <si>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</si>
  <si>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</si>
  <si>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</si>
  <si>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</si>
  <si>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</si>
  <si>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</si>
  <si>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</si>
  <si>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</si>
  <si>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</si>
  <si>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</si>
  <si>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</si>
  <si>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</si>
  <si>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</si>
  <si>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</si>
  <si>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</si>
  <si>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</si>
  <si>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</si>
  <si>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</si>
  <si>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</si>
  <si>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</si>
  <si>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</si>
  <si>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</si>
  <si>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</si>
  <si>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</si>
  <si>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</si>
  <si>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</si>
  <si>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</si>
  <si>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</si>
  <si>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</si>
  <si>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</si>
  <si>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</si>
  <si>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</si>
  <si>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</si>
  <si>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</si>
  <si>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</si>
  <si>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</si>
  <si>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</si>
  <si>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</si>
  <si>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</si>
  <si>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</si>
  <si>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</si>
  <si>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</si>
  <si>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</si>
  <si>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</si>
  <si>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</si>
  <si>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</si>
  <si>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</si>
  <si>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</si>
  <si>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</si>
  <si>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</si>
  <si>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</si>
  <si>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</si>
  <si>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</si>
  <si>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</si>
  <si>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</si>
  <si>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</si>
  <si>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</si>
  <si>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</si>
  <si>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</si>
  <si>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</si>
  <si>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</si>
  <si>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</si>
  <si>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</si>
  <si>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</si>
  <si>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</si>
  <si>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</si>
  <si>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</si>
  <si>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</si>
  <si>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</si>
  <si>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</si>
  <si>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</si>
  <si>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</si>
  <si>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</si>
  <si>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</si>
  <si>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</si>
  <si>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</si>
  <si>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</si>
  <si>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</si>
  <si>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</si>
  <si>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</si>
  <si>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</si>
  <si>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</si>
  <si>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</si>
  <si>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</si>
  <si>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</si>
  <si>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</si>
  <si>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</si>
  <si>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</si>
  <si>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</si>
  <si>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</si>
  <si>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</si>
  <si>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</si>
  <si>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</si>
  <si>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</si>
  <si>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</si>
  <si>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</si>
  <si>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</si>
  <si>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</si>
  <si>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</si>
  <si>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</si>
  <si>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</si>
  <si>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</si>
  <si>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</si>
  <si>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</si>
  <si>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</si>
  <si>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</si>
  <si>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</si>
  <si>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</si>
  <si>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</si>
  <si>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</si>
  <si>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</si>
  <si>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</si>
  <si>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</si>
  <si>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</si>
  <si>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</si>
  <si>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</si>
  <si>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</si>
  <si>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</si>
  <si>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</si>
  <si>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</si>
  <si>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</si>
  <si>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</si>
  <si>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</si>
  <si>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</si>
  <si>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</si>
  <si>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</si>
  <si>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</si>
  <si>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</si>
  <si>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</si>
  <si>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</si>
  <si>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</si>
  <si>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</si>
  <si>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</si>
  <si>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</si>
  <si>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</si>
  <si>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</si>
  <si>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</si>
  <si>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</si>
  <si>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</si>
  <si>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</si>
  <si>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</si>
  <si>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</si>
  <si>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</si>
  <si>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</si>
  <si>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</si>
  <si>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</si>
  <si>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</si>
  <si>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</si>
  <si>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</si>
  <si>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</si>
  <si>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</si>
  <si>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</si>
  <si>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</si>
  <si>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</si>
  <si>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</si>
  <si>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</si>
  <si>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</si>
  <si>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</si>
  <si>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</si>
  <si>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</si>
  <si>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</si>
  <si>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</si>
  <si>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</si>
  <si>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</si>
  <si>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</si>
  <si>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</si>
  <si>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</si>
  <si>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</si>
  <si>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</si>
  <si>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</si>
  <si>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</si>
  <si>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</si>
  <si>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</si>
  <si>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</si>
  <si>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</si>
  <si>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</si>
  <si>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</si>
  <si>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</si>
  <si>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</si>
  <si>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</si>
  <si>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</si>
  <si>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</si>
  <si>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</si>
  <si>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</si>
  <si>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</si>
  <si>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</si>
  <si>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</si>
  <si>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</si>
  <si>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</si>
  <si>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</si>
  <si>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</si>
  <si>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</si>
  <si>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</si>
  <si>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</si>
  <si>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</si>
  <si>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</si>
  <si>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</si>
  <si>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</si>
  <si>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</si>
  <si>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</si>
  <si>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</si>
  <si>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</si>
  <si>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</si>
  <si>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</si>
  <si>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</si>
  <si>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</si>
  <si>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</si>
  <si>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</si>
  <si>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</si>
  <si>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</si>
  <si>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</si>
  <si>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</si>
  <si>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</si>
  <si>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</si>
  <si>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</si>
  <si>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</si>
  <si>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</si>
  <si>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</si>
  <si>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</si>
  <si>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</si>
  <si>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</si>
  <si>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</si>
  <si>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</si>
  <si>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</si>
  <si>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</si>
  <si>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</si>
  <si>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</si>
  <si>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</si>
  <si>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</si>
  <si>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</si>
  <si>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</si>
  <si>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</si>
  <si>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</si>
  <si>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</si>
  <si>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</si>
  <si>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</si>
  <si>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</si>
  <si>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</si>
  <si>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</si>
  <si>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</si>
  <si>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</si>
  <si>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</si>
  <si>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</si>
  <si>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</si>
  <si>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</si>
  <si>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</si>
  <si>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</si>
  <si>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</si>
  <si>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</si>
  <si>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</si>
  <si>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</si>
  <si>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</si>
  <si>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</si>
  <si>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</si>
  <si>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</si>
  <si>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</si>
  <si>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</si>
  <si>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</si>
  <si>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</si>
  <si>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</si>
  <si>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</si>
  <si>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</si>
  <si>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</si>
  <si>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</si>
  <si>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</si>
  <si>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</si>
  <si>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</si>
  <si>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</si>
  <si>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</si>
  <si>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</si>
  <si>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</si>
  <si>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</si>
  <si>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</si>
  <si>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</si>
  <si>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</si>
  <si>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</si>
  <si>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</si>
  <si>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</si>
  <si>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</si>
  <si>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</si>
  <si>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</si>
  <si>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</si>
  <si>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</si>
  <si>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</si>
  <si>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</si>
  <si>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</si>
  <si>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</si>
  <si>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</si>
  <si>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</si>
  <si>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</si>
  <si>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</si>
  <si>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</si>
  <si>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</si>
  <si>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</si>
  <si>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</si>
  <si>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</si>
  <si>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</si>
  <si>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</si>
  <si>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</si>
  <si>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</si>
  <si>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</si>
  <si>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</si>
  <si>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</si>
  <si>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</si>
  <si>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</si>
  <si>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</si>
  <si>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</si>
  <si>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</si>
  <si>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</si>
  <si>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</si>
  <si>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</si>
  <si>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</si>
  <si>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</si>
  <si>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</si>
  <si>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</si>
  <si>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</si>
  <si>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</si>
  <si>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</si>
  <si>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</si>
  <si>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</si>
  <si>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</si>
  <si>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</si>
  <si>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</si>
  <si>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</si>
  <si>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</si>
  <si>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</si>
  <si>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</si>
  <si>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</si>
  <si>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</si>
  <si>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</si>
  <si>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</si>
  <si>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</si>
  <si>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</si>
  <si>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</si>
  <si>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</si>
  <si>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</si>
  <si>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</si>
  <si>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</si>
  <si>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</si>
  <si>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</si>
  <si>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</si>
  <si>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</si>
  <si>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</si>
  <si>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</si>
  <si>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</si>
  <si>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</si>
  <si>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</si>
  <si>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</si>
  <si>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</si>
  <si>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</si>
  <si>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</si>
  <si>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</si>
  <si>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</si>
  <si>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</si>
  <si>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</si>
  <si>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</si>
  <si>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</si>
  <si>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</si>
  <si>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</si>
  <si>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</si>
  <si>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</si>
  <si>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</si>
  <si>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</si>
  <si>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</si>
  <si>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</si>
  <si>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</si>
  <si>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</si>
  <si>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</si>
  <si>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</si>
  <si>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</si>
  <si>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</si>
  <si>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</si>
  <si>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</si>
  <si>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</si>
  <si>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</si>
  <si>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</si>
  <si>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</si>
  <si>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</si>
  <si>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</si>
  <si>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</si>
  <si>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</si>
  <si>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</si>
  <si>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</si>
  <si>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</si>
  <si>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</si>
  <si>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</si>
  <si>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</si>
  <si>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</si>
  <si>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</si>
  <si>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</si>
  <si>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</si>
  <si>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</si>
  <si>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</si>
  <si>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</si>
  <si>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</si>
  <si>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</si>
  <si>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</si>
  <si>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</si>
  <si>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</si>
  <si>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</si>
  <si>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</si>
  <si>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</si>
  <si>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</si>
  <si>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</si>
  <si>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</si>
  <si>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</si>
  <si>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</si>
  <si>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</si>
  <si>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</si>
  <si>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</si>
  <si>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</si>
  <si>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</si>
  <si>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</si>
  <si>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</si>
  <si>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</si>
  <si>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</si>
  <si>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</si>
  <si>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</si>
  <si>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</si>
  <si>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</si>
  <si>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</si>
  <si>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</si>
  <si>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</si>
  <si>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</si>
  <si>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</si>
  <si>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</si>
  <si>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</si>
  <si>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</si>
  <si>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</si>
  <si>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</si>
  <si>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</si>
  <si>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</si>
  <si>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</si>
  <si>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</si>
  <si>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</si>
  <si>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</si>
  <si>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</si>
  <si>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</si>
  <si>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</si>
  <si>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</si>
  <si>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</si>
  <si>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</si>
  <si>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</si>
  <si>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</si>
  <si>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</si>
  <si>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</si>
  <si>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</si>
  <si>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</si>
  <si>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</si>
  <si>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</si>
  <si>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</si>
  <si>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</si>
  <si>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</si>
  <si>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</si>
  <si>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</si>
  <si>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</si>
  <si>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</si>
  <si>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</si>
  <si>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</si>
  <si>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</si>
  <si>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</si>
  <si>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</si>
  <si>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</si>
  <si>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</si>
  <si>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</si>
  <si>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</si>
  <si>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</si>
  <si>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</si>
  <si>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</si>
  <si>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</si>
  <si>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</si>
  <si>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</si>
  <si>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</si>
  <si>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</si>
  <si>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</si>
  <si>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</si>
  <si>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</si>
  <si>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</si>
  <si>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</si>
  <si>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</si>
  <si>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</si>
  <si>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</si>
  <si>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</si>
  <si>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</si>
  <si>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</si>
  <si>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</si>
  <si>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</si>
  <si>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</si>
  <si>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</si>
  <si>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</si>
  <si>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</si>
  <si>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</si>
  <si>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</si>
  <si>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</si>
  <si>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</si>
  <si>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</si>
  <si>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</si>
  <si>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</si>
  <si>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</si>
  <si>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</si>
  <si>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</si>
  <si>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</si>
  <si>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</si>
  <si>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</si>
  <si>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</si>
  <si>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</si>
  <si>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</si>
  <si>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</si>
  <si>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</si>
  <si>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</si>
  <si>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</si>
  <si>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</si>
  <si>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</si>
  <si>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</si>
  <si>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</si>
  <si>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</si>
  <si>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</si>
  <si>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</si>
  <si>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</si>
  <si>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</si>
  <si>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</si>
  <si>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</si>
  <si>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</si>
  <si>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</si>
  <si>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</si>
  <si>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</si>
  <si>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</si>
  <si>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</si>
  <si>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</si>
  <si>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</si>
  <si>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</si>
  <si>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</si>
  <si>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</si>
  <si>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</si>
  <si>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</si>
  <si>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</si>
  <si>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</si>
  <si>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</si>
  <si>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</si>
  <si>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</si>
  <si>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</si>
  <si>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</si>
  <si>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</si>
  <si>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</si>
  <si>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</si>
  <si>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</si>
  <si>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</si>
  <si>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</si>
  <si>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</si>
  <si>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</si>
  <si>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</si>
  <si>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</si>
  <si>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</si>
  <si>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</si>
  <si>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</si>
  <si>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</si>
  <si>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</si>
  <si>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</si>
  <si>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</si>
  <si>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</si>
  <si>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</si>
  <si>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</si>
  <si>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</si>
  <si>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</si>
  <si>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</si>
  <si>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</si>
  <si>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</si>
  <si>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</si>
  <si>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</si>
  <si>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</si>
  <si>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</si>
  <si>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</si>
  <si>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</si>
  <si>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</si>
  <si>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</si>
  <si>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</si>
  <si>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</si>
  <si>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</si>
  <si>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</si>
  <si>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</si>
  <si>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</si>
  <si>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</si>
  <si>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</si>
  <si>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</si>
  <si>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</si>
  <si>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</si>
  <si>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</si>
  <si>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</si>
  <si>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</si>
  <si>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</si>
  <si>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</si>
  <si>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</si>
  <si>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</si>
  <si>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</si>
  <si>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</si>
  <si>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</si>
  <si>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</si>
  <si>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</si>
  <si>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</si>
  <si>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</si>
  <si>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</si>
  <si>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</si>
  <si>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</si>
  <si>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</si>
  <si>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</si>
  <si>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</si>
  <si>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</si>
  <si>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</si>
  <si>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</si>
  <si>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</si>
  <si>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</si>
  <si>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</si>
  <si>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</si>
  <si>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</si>
  <si>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</si>
  <si>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</si>
  <si>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</si>
  <si>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</si>
  <si>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</si>
  <si>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</si>
  <si>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</si>
  <si>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</si>
  <si>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</si>
  <si>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</si>
  <si>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</si>
  <si>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</si>
  <si>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</si>
  <si>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</si>
  <si>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</si>
  <si>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</si>
  <si>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</si>
  <si>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</si>
  <si>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</si>
  <si>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</si>
  <si>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</si>
  <si>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</si>
  <si>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</si>
  <si>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</si>
  <si>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</si>
  <si>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</si>
  <si>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</si>
  <si>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</si>
  <si>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</si>
  <si>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</si>
  <si>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</si>
  <si>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</si>
  <si>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</si>
  <si>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</si>
  <si>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</si>
  <si>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</si>
  <si>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</si>
  <si>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</si>
  <si>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</si>
  <si>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</si>
  <si>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</si>
  <si>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</si>
  <si>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</si>
  <si>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</si>
  <si>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</si>
  <si>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</si>
  <si>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</si>
  <si>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</si>
  <si>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</si>
  <si>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</si>
  <si>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</si>
  <si>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</si>
  <si>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</si>
  <si>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</si>
  <si>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</si>
  <si>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</si>
  <si>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</si>
  <si>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</si>
  <si>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</si>
  <si>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</si>
  <si>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</si>
  <si>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</si>
  <si>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</si>
  <si>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</si>
  <si>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</si>
  <si>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</si>
  <si>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</si>
  <si>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</si>
  <si>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</si>
  <si>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</si>
  <si>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</si>
  <si>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</si>
  <si>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</si>
  <si>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</si>
  <si>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</si>
  <si>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</si>
  <si>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</si>
  <si>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</si>
  <si>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</si>
  <si>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</si>
  <si>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</si>
  <si>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</si>
  <si>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</si>
  <si>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</si>
  <si>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</si>
  <si>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</si>
  <si>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</si>
  <si>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</si>
  <si>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</si>
  <si>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</si>
  <si>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</si>
  <si>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</si>
  <si>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</si>
  <si>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</si>
  <si>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</si>
  <si>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</si>
  <si>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</si>
  <si>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</si>
  <si>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</si>
  <si>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</si>
  <si>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</si>
  <si>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</si>
  <si>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</si>
  <si>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</si>
  <si>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</si>
  <si>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</si>
  <si>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</si>
  <si>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</si>
  <si>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</si>
  <si>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</si>
  <si>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</si>
  <si>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</si>
  <si>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</si>
  <si>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</si>
  <si>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</si>
  <si>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</si>
  <si>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</si>
  <si>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</si>
  <si>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</si>
  <si>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</si>
  <si>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</si>
  <si>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</si>
  <si>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</si>
  <si>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</si>
  <si>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</si>
  <si>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</si>
  <si>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</si>
  <si>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</si>
  <si>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</si>
  <si>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</si>
  <si>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</si>
  <si>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</si>
  <si>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</si>
  <si>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</si>
  <si>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</si>
  <si>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</si>
  <si>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</si>
  <si>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</si>
  <si>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</si>
  <si>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</si>
  <si>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</si>
  <si>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</si>
  <si>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</si>
  <si>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</si>
  <si>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</si>
  <si>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</si>
  <si>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</si>
  <si>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</si>
  <si>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</si>
  <si>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</si>
  <si>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</si>
  <si>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</si>
  <si>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</si>
  <si>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</si>
  <si>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</si>
  <si>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</si>
  <si>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</si>
  <si>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</si>
  <si>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</si>
  <si>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</si>
  <si>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</si>
  <si>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</si>
  <si>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</si>
  <si>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</si>
  <si>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</si>
  <si>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</si>
  <si>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</si>
  <si>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</si>
  <si>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</si>
  <si>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</si>
  <si>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</si>
  <si>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</si>
  <si>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</si>
  <si>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</si>
  <si>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</si>
  <si>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</si>
  <si>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</si>
  <si>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</si>
  <si>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</si>
  <si>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</si>
  <si>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</si>
  <si>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</si>
  <si>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</si>
  <si>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</si>
  <si>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</si>
  <si>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</si>
  <si>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</si>
  <si>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</si>
  <si>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</si>
  <si>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</si>
  <si>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</si>
  <si>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</si>
  <si>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</si>
  <si>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</si>
  <si>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</si>
  <si>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</si>
  <si>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</si>
  <si>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</si>
  <si>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</si>
  <si>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</si>
  <si>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</si>
  <si>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</si>
  <si>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</si>
  <si>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</si>
  <si>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</si>
  <si>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</si>
  <si>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</si>
  <si>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</si>
  <si>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</si>
  <si>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</si>
  <si>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</si>
  <si>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</si>
  <si>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</si>
  <si>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</si>
  <si>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</si>
  <si>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</si>
  <si>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</si>
  <si>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</si>
  <si>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</si>
  <si>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</si>
  <si>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</si>
  <si>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</si>
  <si>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</si>
  <si>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</si>
  <si>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</si>
  <si>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</si>
  <si>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</si>
  <si>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</si>
  <si>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</si>
  <si>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</si>
  <si>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</si>
  <si>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</si>
  <si>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</si>
  <si>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</si>
  <si>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</si>
  <si>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</si>
  <si>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</si>
  <si>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</si>
  <si>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</si>
  <si>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</si>
  <si>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</si>
  <si>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</si>
  <si>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</si>
  <si>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</si>
  <si>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</si>
  <si>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</si>
  <si>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</si>
  <si>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</si>
  <si>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</si>
  <si>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</si>
  <si>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</si>
  <si>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</si>
  <si>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</si>
  <si>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</si>
  <si>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</si>
  <si>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</si>
  <si>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</si>
  <si>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</si>
  <si>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</si>
  <si>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</si>
  <si>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</si>
  <si>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</si>
  <si>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</si>
  <si>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</si>
  <si>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</si>
  <si>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</si>
  <si>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</si>
  <si>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</si>
  <si>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</si>
  <si>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</si>
  <si>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</si>
  <si>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</si>
  <si>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</si>
  <si>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</si>
  <si>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</si>
  <si>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</si>
  <si>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</si>
  <si>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</si>
  <si>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</si>
  <si>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</si>
  <si>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</si>
  <si>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</si>
  <si>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</si>
  <si>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</si>
  <si>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</si>
  <si>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</si>
  <si>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</si>
  <si>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</si>
  <si>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</si>
  <si>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</si>
  <si>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</si>
  <si>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</si>
  <si>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</si>
  <si>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</si>
  <si>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</si>
  <si>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</si>
  <si>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</si>
  <si>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</si>
  <si>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</si>
  <si>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</si>
  <si>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</si>
  <si>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</si>
  <si>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</si>
  <si>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</si>
  <si>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</si>
  <si>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</si>
  <si>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</si>
  <si>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</si>
  <si>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</si>
  <si>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</si>
  <si>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</si>
  <si>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</si>
  <si>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</si>
  <si>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</si>
  <si>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</si>
  <si>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</si>
  <si>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</si>
  <si>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</si>
  <si>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</si>
  <si>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</si>
  <si>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</si>
  <si>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</si>
  <si>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</si>
  <si>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</si>
  <si>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</si>
  <si>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</si>
  <si>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</si>
  <si>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</si>
  <si>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</si>
  <si>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</si>
  <si>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</si>
  <si>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</si>
  <si>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</si>
  <si>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</si>
  <si>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</si>
  <si>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</si>
  <si>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</si>
  <si>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</si>
  <si>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</si>
  <si>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</si>
  <si>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</si>
  <si>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</si>
  <si>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</si>
  <si>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</si>
  <si>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</si>
  <si>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</si>
  <si>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</si>
  <si>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</si>
  <si>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</si>
  <si>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</si>
  <si>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</si>
  <si>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</si>
  <si>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</si>
  <si>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</si>
  <si>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</si>
  <si>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</si>
  <si>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</si>
  <si>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</si>
  <si>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</si>
  <si>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</si>
  <si>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</si>
  <si>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</si>
  <si>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</si>
  <si>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</si>
  <si>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</si>
  <si>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</si>
  <si>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</si>
  <si>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</si>
  <si>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</si>
  <si>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</si>
  <si>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</si>
  <si>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</si>
  <si>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</si>
  <si>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</si>
  <si>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</si>
  <si>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</si>
  <si>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</si>
  <si>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</si>
  <si>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</si>
  <si>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</si>
  <si>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</si>
  <si>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</si>
  <si>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</si>
  <si>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</si>
  <si>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</si>
  <si>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</si>
  <si>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</si>
  <si>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</si>
  <si>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</si>
  <si>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</si>
  <si>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</si>
  <si>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</si>
  <si>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</si>
  <si>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</si>
  <si>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</si>
  <si>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</si>
  <si>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</si>
  <si>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</si>
  <si>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</si>
  <si>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</si>
  <si>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</si>
  <si>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</si>
  <si>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</si>
  <si>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</si>
  <si>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</si>
  <si>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</si>
  <si>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</si>
  <si>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</si>
  <si>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</si>
  <si>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</si>
  <si>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</si>
  <si>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</si>
  <si>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</si>
  <si>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</si>
  <si>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</si>
  <si>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</si>
  <si>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</si>
  <si>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</si>
  <si>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</si>
  <si>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</si>
  <si>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</si>
  <si>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</si>
  <si>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</si>
  <si>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</si>
  <si>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</si>
  <si>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</si>
  <si>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</si>
  <si>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</si>
  <si>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</si>
  <si>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</si>
  <si>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</si>
  <si>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</si>
  <si>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</si>
  <si>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</si>
  <si>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</si>
  <si>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</si>
  <si>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</si>
  <si>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</si>
  <si>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</si>
  <si>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</si>
  <si>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</si>
  <si>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</si>
  <si>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</si>
  <si>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</si>
  <si>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</si>
  <si>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</si>
  <si>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</si>
  <si>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</si>
  <si>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</si>
  <si>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</si>
  <si>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</si>
  <si>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</si>
  <si>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</si>
  <si>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</si>
  <si>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</si>
  <si>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</si>
  <si>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</si>
  <si>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</si>
  <si>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</si>
  <si>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</si>
  <si>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</si>
  <si>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</si>
  <si>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</si>
  <si>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</si>
  <si>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</si>
  <si>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</si>
  <si>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</si>
  <si>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</si>
  <si>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</si>
  <si>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</si>
  <si>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</si>
  <si>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</si>
  <si>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</si>
  <si>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</si>
  <si>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</si>
  <si>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</si>
  <si>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</si>
  <si>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</si>
  <si>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</si>
  <si>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</si>
  <si>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</si>
  <si>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</si>
  <si>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</si>
  <si>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</si>
  <si>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</si>
  <si>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</si>
  <si>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</si>
  <si>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</si>
  <si>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</si>
  <si>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</si>
  <si>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</si>
  <si>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</si>
  <si>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</si>
  <si>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</si>
  <si>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</si>
  <si>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</si>
  <si>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</si>
  <si>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</si>
  <si>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</si>
  <si>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</si>
  <si>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</si>
  <si>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</si>
  <si>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</si>
  <si>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</si>
  <si>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</si>
  <si>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</si>
  <si>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</si>
  <si>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</si>
  <si>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</si>
  <si>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</si>
  <si>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</si>
  <si>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</si>
  <si>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</si>
  <si>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</si>
  <si>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</si>
  <si>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</si>
  <si>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</si>
  <si>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</si>
  <si>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</si>
  <si>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</si>
  <si>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</si>
  <si>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</si>
  <si>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</si>
  <si>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</si>
  <si>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</si>
  <si>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</si>
  <si>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</si>
  <si>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</si>
  <si>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</si>
  <si>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</si>
  <si>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</si>
  <si>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</si>
  <si>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</si>
  <si>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</si>
  <si>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</si>
  <si>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</si>
  <si>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</si>
  <si>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</si>
  <si>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</si>
  <si>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</si>
  <si>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</si>
  <si>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</si>
  <si>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</si>
  <si>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</si>
  <si>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</si>
  <si>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</si>
  <si>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</si>
  <si>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</si>
  <si>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</si>
  <si>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</si>
  <si>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</si>
  <si>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</si>
  <si>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</si>
  <si>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</si>
  <si>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</si>
  <si>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</si>
  <si>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</si>
  <si>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</si>
  <si>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</si>
  <si>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</si>
  <si>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</si>
  <si>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</si>
  <si>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</si>
  <si>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</si>
  <si>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</si>
  <si>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</si>
  <si>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</si>
  <si>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</si>
  <si>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</si>
  <si>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</si>
  <si>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</si>
  <si>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</si>
  <si>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</si>
  <si>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</si>
  <si>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</si>
  <si>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</si>
  <si>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</si>
  <si>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</si>
  <si>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</si>
  <si>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</si>
  <si>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</si>
  <si>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</si>
  <si>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</si>
  <si>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</si>
  <si>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</si>
  <si>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</si>
  <si>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</si>
  <si>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</si>
  <si>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</si>
  <si>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</si>
  <si>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</si>
  <si>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</si>
  <si>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</si>
  <si>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</si>
  <si>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</si>
  <si>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</si>
  <si>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</si>
  <si>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</si>
  <si>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</si>
  <si>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</si>
  <si>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</si>
  <si>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</si>
  <si>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</si>
  <si>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</si>
  <si>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</si>
  <si>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</si>
  <si>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</si>
  <si>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</si>
  <si>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</si>
  <si>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</si>
  <si>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</si>
  <si>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</si>
  <si>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</si>
  <si>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</si>
  <si>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</si>
  <si>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</si>
  <si>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</si>
  <si>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</si>
  <si>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</si>
  <si>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</si>
  <si>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</si>
  <si>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</si>
  <si>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</si>
  <si>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</si>
  <si>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</si>
  <si>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</si>
  <si>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</si>
  <si>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</si>
  <si>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</si>
  <si>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</si>
  <si>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</si>
  <si>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</si>
  <si>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</si>
  <si>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</si>
  <si>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</si>
  <si>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</si>
  <si>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</si>
  <si>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</si>
  <si>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</si>
  <si>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</si>
  <si>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</si>
  <si>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</si>
  <si>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</si>
  <si>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</si>
  <si>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</si>
  <si>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</si>
  <si>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</si>
  <si>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</si>
  <si>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</si>
  <si>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</si>
  <si>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</si>
  <si>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</si>
  <si>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</si>
  <si>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</si>
  <si>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</si>
  <si>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</si>
  <si>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</si>
  <si>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</si>
  <si>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</si>
  <si>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</si>
  <si>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</si>
  <si>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</si>
  <si>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</si>
  <si>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</si>
  <si>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</si>
  <si>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</si>
  <si>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</si>
  <si>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</si>
  <si>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</si>
  <si>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</si>
  <si>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</si>
  <si>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</si>
  <si>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</si>
  <si>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</si>
  <si>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</si>
  <si>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</si>
  <si>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</si>
  <si>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</si>
  <si>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</si>
  <si>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</si>
  <si>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</si>
  <si>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</si>
  <si>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</si>
  <si>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</si>
  <si>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</si>
  <si>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</si>
  <si>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</si>
  <si>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</si>
  <si>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</si>
  <si>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</si>
  <si>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</si>
  <si>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</si>
  <si>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</si>
  <si>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</si>
  <si>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</si>
  <si>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</si>
  <si>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</si>
  <si>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</si>
  <si>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</si>
  <si>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</si>
  <si>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</si>
  <si>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</si>
  <si>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</si>
  <si>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</si>
  <si>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</si>
  <si>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</si>
  <si>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</si>
  <si>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</si>
  <si>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</si>
  <si>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</si>
  <si>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</si>
  <si>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</si>
  <si>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</si>
  <si>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</si>
  <si>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</si>
  <si>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</si>
  <si>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</si>
  <si>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</si>
  <si>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</si>
  <si>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</si>
  <si>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</si>
  <si>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</si>
  <si>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</si>
  <si>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</si>
  <si>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</si>
  <si>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</si>
  <si>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</si>
  <si>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</si>
  <si>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</si>
  <si>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</si>
  <si>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</si>
  <si>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</si>
  <si>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</si>
  <si>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</si>
  <si>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</si>
  <si>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</si>
  <si>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</si>
  <si>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</si>
  <si>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</si>
  <si>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</si>
  <si>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</si>
  <si>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</si>
  <si>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</si>
  <si>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</si>
  <si>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</si>
  <si>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</si>
  <si>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</si>
  <si>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</si>
  <si>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</si>
  <si>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</si>
  <si>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</si>
  <si>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</si>
  <si>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</si>
  <si>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</si>
  <si>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</si>
  <si>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</si>
  <si>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</si>
  <si>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</si>
  <si>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</si>
  <si>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</si>
  <si>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</si>
  <si>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</si>
  <si>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</si>
  <si>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</si>
  <si>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</si>
  <si>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</si>
  <si>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</si>
  <si>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</si>
  <si>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</si>
  <si>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</si>
  <si>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</si>
  <si>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</si>
  <si>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</si>
  <si>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</si>
  <si>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</si>
  <si>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</si>
  <si>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</si>
  <si>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</si>
  <si>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</si>
  <si>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</si>
  <si>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</si>
  <si>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</si>
  <si>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</si>
  <si>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</si>
  <si>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</si>
  <si>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</si>
  <si>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</si>
  <si>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</si>
  <si>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</si>
  <si>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</si>
  <si>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</si>
  <si>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</si>
  <si>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</si>
  <si>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</si>
  <si>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</si>
  <si>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</si>
  <si>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</si>
  <si>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</si>
  <si>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</si>
  <si>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</si>
  <si>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</si>
  <si>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</si>
  <si>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</si>
  <si>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</si>
  <si>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</si>
  <si>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</si>
  <si>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</si>
  <si>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</si>
  <si>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</si>
  <si>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</si>
  <si>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</si>
  <si>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</si>
  <si>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</si>
  <si>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</si>
  <si>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</si>
  <si>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</si>
  <si>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</si>
  <si>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</si>
  <si>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</si>
  <si>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</si>
  <si>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</si>
  <si>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</si>
  <si>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</si>
  <si>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</si>
  <si>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</si>
  <si>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</si>
  <si>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</si>
  <si>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</si>
  <si>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</si>
  <si>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</si>
  <si>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</si>
  <si>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</si>
  <si>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</si>
  <si>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</si>
  <si>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</si>
  <si>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</si>
  <si>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</si>
  <si>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</si>
  <si>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</si>
  <si>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</si>
  <si>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</si>
  <si>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</si>
  <si>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</si>
  <si>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</si>
  <si>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</si>
  <si>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</si>
  <si>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</si>
  <si>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</si>
  <si>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</si>
  <si>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</si>
  <si>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</si>
  <si>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</si>
  <si>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</si>
  <si>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</si>
  <si>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</si>
  <si>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</si>
  <si>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</si>
  <si>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</si>
  <si>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</si>
  <si>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</si>
  <si>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</si>
  <si>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</si>
  <si>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</si>
  <si>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</si>
  <si>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</si>
  <si>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</si>
  <si>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</si>
  <si>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</si>
  <si>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</si>
  <si>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</si>
  <si>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</si>
  <si>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</si>
  <si>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</si>
  <si>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</si>
  <si>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</si>
  <si>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</si>
  <si>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</si>
  <si>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</si>
  <si>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</si>
  <si>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</si>
  <si>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</si>
  <si>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</si>
  <si>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</si>
  <si>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</si>
  <si>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</si>
  <si>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</si>
  <si>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</si>
  <si>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</si>
  <si>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</si>
  <si>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</si>
  <si>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</si>
  <si>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</si>
  <si>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</si>
  <si>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</si>
  <si>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</si>
  <si>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</si>
  <si>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</si>
  <si>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</si>
  <si>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</si>
  <si>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</si>
  <si>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</si>
  <si>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</si>
  <si>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</si>
  <si>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</si>
  <si>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</si>
  <si>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</si>
  <si>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</si>
  <si>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</si>
  <si>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</si>
  <si>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</si>
  <si>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</si>
  <si>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</si>
  <si>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</si>
  <si>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</si>
  <si>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</si>
  <si>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</si>
  <si>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</si>
  <si>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</si>
  <si>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</si>
  <si>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</si>
  <si>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</si>
  <si>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</si>
  <si>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</si>
  <si>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</si>
  <si>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</si>
  <si>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</si>
  <si>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</si>
  <si>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</si>
  <si>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</si>
  <si>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</si>
  <si>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</si>
  <si>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</si>
  <si>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</si>
  <si>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</si>
  <si>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</si>
  <si>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</si>
  <si>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</si>
  <si>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</si>
  <si>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</si>
  <si>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</si>
  <si>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</si>
  <si>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</si>
  <si>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</si>
  <si>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</si>
  <si>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</si>
  <si>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</si>
  <si>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</si>
  <si>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</si>
  <si>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</si>
  <si>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</si>
  <si>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</si>
  <si>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</si>
  <si>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</si>
  <si>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</si>
  <si>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</si>
  <si>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</si>
  <si>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</si>
  <si>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</si>
  <si>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</si>
  <si>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</si>
  <si>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</si>
  <si>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</si>
  <si>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</si>
  <si>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</si>
  <si>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</si>
  <si>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</si>
  <si>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</si>
  <si>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</si>
  <si>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</si>
  <si>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</si>
  <si>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</si>
  <si>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</si>
  <si>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</si>
  <si>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</si>
  <si>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</si>
  <si>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</si>
  <si>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</si>
  <si>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</si>
  <si>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</si>
  <si>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</si>
  <si>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</si>
  <si>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</si>
  <si>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</si>
  <si>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</si>
  <si>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</si>
  <si>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</si>
  <si>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</si>
  <si>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</si>
  <si>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</si>
  <si>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</si>
  <si>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</si>
  <si>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</si>
  <si>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</si>
  <si>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</si>
  <si>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</si>
  <si>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</si>
  <si>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</si>
  <si>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</si>
  <si>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</si>
  <si>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</si>
  <si>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</si>
  <si>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</si>
  <si>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</si>
  <si>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</si>
  <si>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</si>
  <si>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</si>
  <si>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</si>
  <si>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</si>
  <si>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</si>
  <si>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</si>
  <si>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</si>
  <si>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</si>
  <si>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</si>
  <si>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</si>
  <si>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</si>
  <si>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</si>
  <si>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</si>
  <si>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</si>
  <si>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</si>
  <si>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</si>
  <si>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</si>
  <si>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</si>
  <si>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</si>
  <si>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</si>
  <si>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</si>
  <si>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</si>
  <si>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</si>
  <si>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</si>
  <si>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</si>
  <si>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</si>
  <si>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</si>
  <si>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</si>
  <si>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</si>
  <si>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</si>
  <si>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</si>
  <si>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</si>
  <si>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</si>
  <si>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</si>
  <si>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</si>
  <si>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</si>
  <si>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</si>
  <si>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</si>
  <si>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</si>
  <si>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</si>
  <si>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</si>
  <si>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</si>
  <si>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</si>
  <si>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</si>
  <si>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</si>
  <si>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</si>
  <si>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</si>
  <si>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</si>
  <si>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</si>
  <si>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</si>
  <si>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</si>
  <si>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</si>
  <si>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</si>
  <si>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</si>
  <si>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</si>
  <si>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</si>
  <si>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</si>
  <si>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</si>
  <si>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</si>
  <si>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</si>
  <si>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</si>
  <si>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</si>
  <si>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</si>
  <si>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</si>
  <si>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</si>
  <si>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</si>
  <si>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</si>
  <si>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</si>
  <si>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</si>
  <si>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</si>
  <si>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</si>
  <si>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</si>
  <si>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</si>
  <si>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</si>
  <si>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</si>
  <si>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</si>
  <si>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</si>
  <si>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</si>
  <si>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</si>
  <si>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</si>
  <si>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</si>
  <si>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</si>
  <si>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</si>
  <si>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</si>
  <si>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</si>
  <si>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</si>
  <si>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</si>
  <si>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</si>
  <si>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</si>
  <si>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</si>
  <si>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</si>
  <si>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</si>
  <si>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</si>
  <si>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</si>
  <si>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</si>
  <si>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</si>
  <si>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</si>
  <si>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</si>
  <si>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</si>
  <si>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</si>
  <si>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</si>
  <si>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</si>
  <si>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</si>
  <si>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</si>
  <si>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</si>
  <si>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</si>
  <si>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</si>
  <si>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</si>
  <si>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</si>
  <si>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</si>
  <si>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</si>
  <si>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</si>
  <si>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</si>
  <si>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</si>
  <si>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</si>
  <si>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</si>
  <si>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</si>
  <si>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</si>
  <si>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</si>
  <si>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</si>
  <si>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</si>
  <si>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</si>
  <si>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</si>
  <si>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</si>
  <si>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</si>
  <si>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</si>
  <si>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</si>
  <si>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</si>
  <si>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</si>
  <si>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</si>
  <si>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</si>
  <si>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</si>
  <si>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</si>
  <si>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</si>
  <si>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</si>
  <si>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</si>
  <si>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</si>
  <si>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</si>
  <si>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</si>
  <si>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</si>
  <si>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</si>
  <si>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</si>
  <si>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</si>
  <si>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</si>
  <si>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</si>
  <si>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</si>
  <si>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</si>
  <si>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</si>
  <si>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</si>
  <si>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</si>
  <si>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</si>
  <si>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</si>
  <si>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</si>
  <si>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</si>
  <si>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</si>
  <si>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</si>
  <si>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</si>
  <si>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</si>
  <si>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</si>
  <si>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</si>
  <si>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</si>
  <si>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</si>
  <si>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</si>
  <si>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</si>
  <si>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</si>
  <si>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</si>
  <si>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</si>
  <si>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</si>
  <si>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</si>
  <si>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</si>
  <si>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</si>
  <si>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</si>
  <si>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</si>
  <si>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</si>
  <si>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</si>
  <si>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</si>
  <si>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</si>
  <si>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</si>
  <si>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</si>
  <si>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</si>
  <si>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</si>
  <si>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</si>
  <si>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</si>
  <si>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</si>
  <si>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</si>
  <si>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</si>
  <si>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</si>
  <si>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</si>
  <si>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</si>
  <si>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</si>
  <si>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</si>
  <si>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</si>
  <si>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</si>
  <si>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</si>
  <si>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</si>
  <si>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</si>
  <si>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</si>
  <si>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</si>
  <si>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</si>
  <si>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</si>
  <si>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</si>
  <si>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</si>
  <si>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</si>
  <si>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</si>
  <si>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</si>
  <si>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</si>
  <si>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</si>
  <si>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</si>
  <si>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</si>
  <si>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</si>
  <si>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</si>
  <si>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</si>
  <si>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</si>
  <si>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</si>
  <si>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</si>
  <si>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</si>
  <si>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</si>
  <si>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</si>
  <si>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</si>
  <si>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</si>
  <si>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</si>
  <si>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</si>
  <si>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</si>
  <si>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</si>
  <si>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</si>
  <si>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</si>
  <si>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</si>
  <si>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</si>
  <si>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</si>
  <si>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</si>
  <si>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</si>
  <si>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</si>
  <si>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</si>
  <si>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</si>
  <si>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</si>
  <si>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</si>
  <si>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</si>
  <si>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</si>
  <si>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</si>
  <si>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</si>
  <si>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</si>
  <si>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</si>
  <si>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</si>
  <si>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</si>
  <si>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</si>
  <si>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</si>
  <si>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</si>
  <si>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</si>
  <si>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</si>
  <si>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</si>
  <si>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</si>
  <si>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</si>
  <si>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</si>
  <si>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</si>
  <si>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</si>
  <si>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</si>
  <si>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</si>
  <si>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</si>
  <si>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</si>
  <si>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</si>
  <si>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</si>
  <si>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</si>
  <si>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</si>
  <si>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</si>
  <si>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</si>
  <si>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</si>
  <si>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</si>
  <si>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</si>
  <si>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</si>
  <si>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</si>
  <si>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</si>
  <si>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</si>
  <si>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</si>
  <si>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</si>
  <si>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</si>
  <si>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</si>
  <si>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</si>
  <si>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</si>
  <si>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</si>
  <si>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</si>
  <si>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</si>
  <si>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</si>
  <si>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</si>
  <si>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</si>
  <si>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</si>
  <si>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</si>
  <si>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</si>
  <si>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</si>
  <si>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</si>
  <si>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</si>
  <si>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</si>
  <si>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</si>
  <si>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</si>
  <si>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</si>
  <si>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</si>
  <si>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</si>
  <si>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</si>
  <si>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</si>
  <si>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</si>
  <si>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</si>
  <si>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</si>
  <si>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</si>
  <si>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</si>
  <si>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</si>
  <si>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</si>
  <si>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</si>
  <si>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</si>
  <si>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</si>
  <si>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</si>
  <si>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</si>
  <si>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</si>
  <si>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</si>
  <si>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</si>
  <si>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</si>
  <si>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</si>
  <si>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</si>
  <si>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</si>
  <si>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</si>
  <si>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</si>
  <si>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</si>
  <si>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</si>
  <si>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</si>
  <si>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</si>
  <si>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</si>
  <si>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</si>
  <si>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</si>
  <si>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</si>
  <si>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</si>
  <si>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</si>
  <si>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</si>
  <si>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</si>
  <si>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</si>
  <si>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</si>
  <si>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</si>
  <si>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</si>
  <si>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</si>
  <si>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</si>
  <si>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</si>
  <si>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</si>
  <si>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</si>
  <si>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</si>
  <si>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</si>
  <si>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</si>
  <si>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</si>
  <si>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</si>
  <si>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</si>
  <si>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</si>
  <si>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</si>
  <si>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</si>
  <si>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</si>
  <si>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</si>
  <si>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</si>
  <si>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</si>
  <si>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</si>
  <si>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</si>
  <si>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</si>
  <si>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</si>
  <si>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</si>
  <si>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</si>
  <si>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</si>
  <si>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</si>
  <si>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</si>
  <si>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</si>
  <si>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</si>
  <si>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</si>
  <si>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</si>
  <si>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</si>
  <si>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</si>
  <si>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</si>
  <si>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</si>
  <si>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</si>
  <si>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</si>
  <si>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</si>
  <si>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</si>
  <si>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</si>
  <si>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</si>
  <si>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</si>
  <si>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</si>
  <si>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</si>
  <si>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</si>
  <si>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</si>
  <si>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</si>
  <si>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</si>
  <si>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</si>
  <si>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</si>
  <si>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</si>
  <si>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</si>
  <si>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</si>
  <si>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</si>
  <si>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</si>
  <si>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</si>
  <si>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</si>
  <si>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</si>
  <si>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</si>
  <si>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</si>
  <si>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</si>
  <si>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</si>
  <si>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</si>
  <si>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</si>
  <si>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</si>
  <si>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</si>
  <si>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</si>
  <si>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</si>
  <si>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</si>
  <si>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</si>
  <si>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</si>
  <si>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</si>
  <si>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</si>
  <si>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</si>
  <si>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</si>
  <si>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</si>
  <si>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</si>
  <si>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</si>
  <si>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</si>
  <si>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</si>
  <si>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</si>
  <si>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</si>
  <si>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</si>
  <si>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</si>
  <si>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</si>
  <si>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</si>
  <si>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</si>
  <si>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</si>
  <si>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</si>
  <si>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</si>
  <si>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</si>
  <si>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</si>
  <si>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</si>
  <si>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</si>
  <si>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</si>
  <si>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</si>
  <si>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</si>
  <si>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</si>
  <si>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</si>
  <si>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</si>
  <si>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</si>
  <si>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</si>
  <si>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</si>
  <si>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</si>
  <si>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</si>
  <si>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</si>
  <si>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</si>
  <si>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</si>
  <si>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</si>
  <si>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</si>
  <si>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</si>
  <si>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</si>
  <si>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</si>
  <si>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</si>
  <si>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</si>
  <si>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</si>
  <si>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</si>
  <si>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</si>
  <si>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</si>
  <si>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</si>
  <si>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</si>
  <si>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</si>
  <si>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</si>
  <si>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</si>
  <si>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</si>
  <si>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</si>
  <si>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</si>
  <si>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</si>
  <si>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</si>
  <si>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</si>
  <si>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</si>
  <si>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</si>
  <si>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</si>
  <si>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</si>
  <si>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</si>
  <si>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</si>
  <si>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</si>
  <si>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</si>
  <si>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</si>
  <si>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</si>
  <si>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</si>
  <si>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</si>
  <si>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</si>
  <si>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</si>
  <si>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</si>
  <si>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</si>
  <si>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</si>
  <si>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</si>
  <si>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</si>
  <si>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</si>
  <si>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</si>
  <si>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</si>
  <si>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</si>
  <si>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</si>
  <si>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</si>
  <si>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</si>
  <si>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</si>
  <si>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</si>
  <si>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</si>
  <si>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</si>
  <si>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</si>
  <si>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</si>
  <si>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</si>
  <si>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</si>
  <si>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</si>
  <si>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</si>
  <si>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</si>
  <si>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</si>
  <si>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</si>
  <si>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</si>
  <si>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</si>
  <si>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</si>
  <si>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</si>
  <si>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</si>
  <si>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</si>
  <si>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</si>
  <si>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</si>
  <si>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</si>
  <si>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</si>
  <si>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</si>
  <si>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</si>
  <si>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</si>
  <si>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</si>
  <si>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</si>
  <si>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</si>
  <si>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</si>
  <si>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</si>
  <si>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</si>
  <si>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</si>
  <si>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</si>
  <si>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</si>
  <si>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</si>
  <si>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</si>
  <si>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</si>
  <si>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</si>
  <si>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</si>
  <si>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</si>
  <si>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</si>
  <si>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</si>
  <si>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</si>
  <si>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</si>
  <si>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</si>
  <si>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</si>
  <si>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</si>
  <si>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</si>
  <si>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</si>
  <si>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</si>
  <si>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</si>
  <si>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</si>
  <si>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</si>
  <si>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</si>
  <si>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</si>
  <si>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</si>
  <si>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</si>
  <si>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</si>
  <si>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</si>
  <si>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</si>
  <si>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</si>
  <si>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</si>
  <si>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</si>
  <si>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</si>
  <si>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</si>
  <si>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</si>
  <si>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</si>
  <si>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</si>
  <si>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</si>
  <si>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</si>
  <si>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</si>
  <si>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</si>
  <si>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</si>
  <si>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</si>
  <si>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</si>
  <si>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</si>
  <si>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</si>
  <si>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</si>
  <si>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</si>
  <si>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</si>
  <si>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</si>
  <si>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</si>
  <si>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</si>
  <si>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</si>
  <si>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</si>
  <si>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</si>
  <si>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</si>
  <si>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</si>
  <si>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</si>
  <si>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</si>
  <si>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</si>
  <si>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</si>
  <si>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</si>
  <si>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</si>
  <si>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</si>
  <si>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</si>
  <si>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</si>
  <si>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</si>
  <si>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</si>
  <si>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</si>
  <si>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</si>
  <si>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</si>
  <si>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</si>
  <si>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</si>
  <si>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</si>
  <si>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</si>
  <si>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</si>
  <si>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</si>
  <si>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</si>
  <si>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</si>
  <si>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</si>
  <si>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</si>
  <si>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</si>
  <si>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</si>
  <si>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</si>
  <si>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</si>
  <si>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</si>
  <si>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</si>
  <si>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</si>
  <si>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</si>
  <si>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</si>
  <si>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</si>
  <si>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</si>
  <si>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</si>
  <si>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</si>
  <si>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</si>
  <si>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</si>
  <si>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</si>
  <si>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</si>
  <si>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</si>
  <si>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</si>
  <si>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</si>
  <si>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</si>
  <si>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</si>
  <si>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</si>
  <si>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</si>
  <si>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</si>
  <si>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</si>
  <si>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</si>
  <si>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</si>
  <si>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</si>
  <si>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</si>
  <si>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</si>
  <si>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</si>
  <si>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</si>
  <si>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</si>
  <si>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</si>
  <si>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</si>
  <si>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</si>
  <si>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</si>
  <si>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</si>
  <si>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</si>
  <si>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</si>
  <si>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</si>
  <si>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</si>
  <si>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</si>
  <si>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</si>
  <si>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</si>
  <si>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</si>
  <si>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</si>
  <si>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</si>
  <si>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</si>
  <si>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</si>
  <si>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</si>
  <si>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</si>
  <si>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</si>
  <si>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</si>
  <si>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</si>
  <si>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</si>
  <si>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</si>
  <si>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</si>
  <si>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</si>
  <si>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</si>
  <si>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</si>
  <si>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</si>
  <si>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</si>
  <si>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</si>
  <si>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</si>
  <si>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</si>
  <si>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</si>
  <si>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</si>
  <si>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</si>
  <si>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</si>
  <si>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</si>
  <si>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</si>
  <si>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</si>
  <si>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</si>
  <si>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</si>
  <si>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</si>
  <si>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</si>
  <si>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</si>
  <si>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</si>
  <si>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</si>
  <si>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</si>
  <si>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</si>
  <si>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</si>
  <si>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</si>
  <si>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</si>
  <si>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</si>
  <si>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</si>
  <si>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</si>
  <si>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</si>
  <si>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</si>
  <si>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</si>
  <si>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</si>
  <si>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</si>
  <si>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</si>
  <si>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</si>
  <si>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</si>
  <si>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</si>
  <si>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</si>
  <si>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</si>
  <si>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</si>
  <si>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</si>
  <si>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</si>
  <si>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</si>
  <si>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</si>
  <si>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</si>
  <si>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</si>
  <si>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</si>
  <si>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</si>
  <si>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</si>
  <si>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</si>
  <si>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</si>
  <si>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</si>
  <si>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</si>
  <si>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</si>
  <si>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</si>
  <si>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</si>
  <si>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</si>
  <si>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</si>
  <si>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</si>
  <si>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</si>
  <si>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</si>
  <si>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</si>
  <si>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</si>
  <si>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</si>
  <si>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</si>
  <si>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</si>
  <si>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</si>
  <si>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</si>
  <si>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</si>
  <si>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</si>
  <si>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</si>
  <si>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</si>
  <si>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</si>
  <si>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</si>
  <si>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</si>
  <si>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</si>
  <si>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</si>
  <si>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</si>
  <si>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</si>
  <si>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</si>
  <si>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</si>
  <si>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</si>
  <si>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</si>
  <si>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</si>
  <si>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</si>
  <si>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</si>
  <si>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</si>
  <si>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</si>
  <si>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</si>
  <si>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</si>
  <si>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</si>
  <si>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</si>
  <si>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</si>
  <si>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</si>
  <si>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</si>
  <si>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</si>
  <si>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</si>
  <si>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</si>
  <si>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</si>
  <si>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</si>
  <si>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</si>
  <si>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</si>
  <si>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</si>
  <si>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</si>
  <si>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</si>
  <si>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</si>
  <si>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</si>
  <si>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</si>
  <si>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</si>
  <si>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</si>
  <si>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</si>
  <si>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</si>
  <si>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</si>
  <si>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</si>
  <si>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</si>
  <si>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</si>
  <si>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</si>
  <si>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</si>
  <si>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</si>
  <si>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</si>
  <si>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</si>
  <si>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</si>
  <si>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</si>
  <si>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</si>
  <si>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</si>
  <si>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</si>
  <si>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</si>
  <si>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</si>
  <si>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</si>
  <si>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</si>
  <si>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</si>
  <si>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</si>
  <si>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</si>
  <si>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</si>
  <si>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</si>
  <si>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</si>
  <si>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</si>
  <si>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</si>
  <si>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</si>
  <si>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</si>
  <si>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</si>
  <si>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</si>
  <si>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</si>
  <si>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</si>
  <si>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</si>
  <si>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</si>
  <si>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</si>
  <si>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</si>
  <si>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</si>
  <si>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</si>
  <si>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</si>
  <si>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</si>
  <si>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</si>
  <si>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</si>
  <si>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</si>
  <si>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</si>
  <si>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</si>
  <si>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</si>
  <si>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</si>
  <si>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</si>
  <si>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</si>
  <si>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</si>
  <si>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</si>
  <si>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</si>
  <si>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</si>
  <si>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</si>
  <si>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</si>
  <si>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</si>
  <si>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</si>
  <si>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</si>
  <si>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</si>
  <si>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</si>
  <si>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</si>
  <si>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</si>
  <si>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</si>
  <si>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</si>
  <si>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</si>
  <si>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</si>
  <si>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</si>
  <si>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</si>
  <si>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</si>
  <si>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</si>
  <si>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</si>
  <si>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</si>
  <si>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</si>
  <si>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</si>
  <si>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</si>
  <si>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</si>
  <si>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</si>
  <si>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</si>
  <si>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</si>
  <si>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</si>
  <si>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</si>
  <si>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</si>
  <si>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</si>
  <si>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</si>
  <si>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</si>
  <si>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</si>
  <si>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</si>
  <si>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</si>
  <si>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</si>
  <si>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</si>
  <si>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</si>
  <si>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</si>
  <si>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</si>
  <si>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</si>
  <si>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</si>
  <si>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</si>
  <si>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</si>
  <si>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</si>
  <si>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</si>
  <si>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</si>
  <si>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</si>
  <si>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</si>
  <si>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</si>
  <si>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</si>
  <si>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</si>
  <si>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</si>
  <si>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</si>
  <si>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</si>
  <si>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</si>
  <si>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</si>
  <si>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</si>
  <si>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</si>
  <si>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</si>
  <si>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</si>
  <si>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</si>
  <si>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</si>
  <si>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</si>
  <si>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</si>
  <si>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</si>
  <si>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</si>
  <si>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</si>
  <si>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</si>
  <si>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</si>
  <si>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</si>
  <si>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</si>
  <si>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</si>
  <si>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</si>
  <si>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</si>
  <si>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</si>
  <si>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</si>
  <si>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</si>
  <si>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</si>
  <si>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</si>
  <si>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</si>
  <si>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</si>
  <si>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</si>
  <si>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</si>
  <si>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</si>
  <si>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</si>
  <si>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</si>
  <si>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</si>
  <si>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</si>
  <si>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</si>
  <si>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</si>
  <si>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</si>
  <si>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</si>
  <si>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</si>
  <si>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</si>
  <si>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</si>
  <si>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</si>
  <si>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</si>
  <si>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</si>
  <si>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</si>
  <si>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</si>
  <si>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</si>
  <si>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</si>
  <si>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</si>
  <si>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</si>
  <si>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</si>
  <si>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</si>
  <si>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</si>
  <si>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</si>
  <si>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</si>
  <si>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</si>
  <si>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</si>
  <si>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</si>
  <si>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</si>
  <si>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</si>
  <si>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</si>
  <si>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</si>
  <si>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</si>
  <si>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</si>
  <si>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</si>
  <si>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</si>
  <si>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</si>
  <si>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</si>
  <si>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</si>
  <si>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</si>
  <si>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</si>
  <si>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</si>
  <si>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</si>
  <si>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</si>
  <si>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</si>
  <si>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</si>
  <si>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</si>
  <si>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</si>
  <si>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</si>
  <si>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</si>
  <si>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</si>
  <si>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</si>
  <si>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</si>
  <si>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</si>
  <si>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</si>
  <si>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</si>
  <si>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</si>
  <si>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</si>
  <si>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</si>
  <si>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</si>
  <si>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</si>
  <si>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</si>
  <si>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</si>
  <si>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</si>
  <si>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</si>
  <si>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</si>
  <si>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</si>
  <si>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</si>
  <si>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</si>
  <si>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</si>
  <si>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</si>
  <si>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</si>
  <si>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</si>
  <si>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</si>
  <si>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</si>
  <si>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</si>
  <si>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</si>
  <si>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</si>
  <si>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</si>
  <si>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</si>
  <si>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</si>
  <si>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</si>
  <si>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</si>
  <si>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</si>
  <si>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</si>
  <si>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</si>
  <si>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</si>
  <si>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</si>
  <si>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</si>
  <si>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</si>
  <si>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</si>
  <si>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</si>
  <si>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</si>
  <si>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</si>
  <si>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</si>
  <si>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</si>
  <si>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</si>
  <si>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</si>
  <si>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</si>
  <si>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</si>
  <si>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</si>
  <si>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</si>
  <si>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</si>
  <si>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</si>
  <si>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</si>
  <si>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</si>
  <si>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</si>
  <si>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</si>
  <si>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</si>
  <si>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</si>
  <si>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</si>
  <si>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</si>
  <si>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</si>
  <si>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</si>
  <si>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</si>
  <si>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</si>
  <si>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</si>
  <si>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</si>
  <si>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</si>
  <si>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</si>
  <si>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</si>
  <si>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</si>
  <si>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</si>
  <si>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</si>
  <si>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</si>
  <si>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</si>
  <si>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</si>
  <si>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</si>
  <si>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</si>
  <si>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</si>
  <si>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</si>
  <si>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</si>
  <si>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</si>
  <si>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</si>
  <si>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</si>
  <si>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</si>
  <si>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</si>
  <si>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</si>
  <si>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</si>
  <si>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</si>
  <si>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</si>
  <si>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</si>
  <si>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</si>
  <si>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</si>
  <si>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</si>
  <si>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</si>
  <si>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</si>
  <si>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</si>
  <si>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</si>
  <si>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</si>
  <si>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</si>
  <si>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</si>
  <si>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</si>
  <si>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</si>
  <si>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</si>
  <si>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</si>
  <si>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</si>
  <si>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</si>
  <si>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</si>
  <si>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</si>
  <si>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</si>
  <si>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</si>
  <si>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</si>
  <si>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</si>
  <si>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</si>
  <si>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</si>
  <si>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</si>
  <si>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</si>
  <si>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</si>
  <si>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</si>
  <si>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</si>
  <si>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</si>
  <si>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</si>
  <si>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</si>
  <si>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</si>
  <si>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</si>
  <si>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</si>
  <si>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</si>
  <si>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</si>
  <si>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</si>
  <si>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</si>
  <si>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</si>
  <si>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</si>
  <si>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</si>
  <si>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</si>
  <si>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</si>
  <si>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</si>
  <si>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</si>
  <si>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</si>
  <si>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</si>
  <si>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</si>
  <si>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</si>
  <si>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</si>
  <si>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</si>
  <si>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</si>
  <si>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</si>
  <si>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</si>
  <si>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</si>
  <si>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</si>
  <si>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</si>
  <si>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</si>
  <si>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</si>
  <si>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</si>
  <si>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</si>
  <si>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</si>
  <si>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</si>
  <si>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</si>
  <si>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</si>
  <si>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</si>
  <si>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</si>
  <si>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</si>
  <si>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</si>
  <si>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</si>
  <si>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</si>
  <si>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</si>
  <si>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</si>
  <si>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</si>
  <si>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</si>
  <si>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</si>
  <si>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</si>
  <si>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</si>
  <si>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</si>
  <si>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</si>
  <si>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</si>
  <si>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</si>
  <si>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</si>
  <si>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</si>
  <si>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</si>
  <si>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</si>
  <si>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</si>
  <si>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</si>
  <si>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</si>
  <si>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</si>
  <si>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</si>
  <si>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</si>
  <si>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</si>
  <si>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</si>
  <si>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</si>
  <si>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</si>
  <si>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</si>
  <si>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</si>
  <si>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</si>
  <si>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</si>
  <si>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</si>
  <si>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</si>
  <si>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</si>
  <si>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</si>
  <si>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</si>
  <si>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</si>
  <si>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</si>
  <si>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</si>
  <si>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</si>
  <si>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</si>
  <si>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</si>
  <si>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</si>
  <si>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</si>
  <si>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</si>
  <si>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</si>
  <si>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</si>
  <si>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</si>
  <si>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</si>
  <si>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</si>
  <si>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</si>
  <si>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</si>
  <si>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</si>
  <si>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</si>
  <si>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</si>
  <si>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</si>
  <si>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</si>
  <si>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</si>
  <si>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</si>
  <si>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</si>
  <si>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</si>
  <si>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</si>
  <si>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</si>
  <si>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</si>
  <si>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</si>
  <si>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</si>
  <si>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</si>
  <si>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</si>
  <si>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</si>
  <si>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</si>
  <si>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</si>
  <si>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</si>
  <si>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</si>
  <si>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</si>
  <si>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</si>
  <si>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</si>
  <si>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</si>
  <si>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</si>
  <si>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</si>
  <si>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</si>
  <si>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</si>
  <si>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</si>
  <si>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</si>
  <si>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</si>
  <si>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</si>
  <si>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</si>
  <si>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</si>
  <si>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</si>
  <si>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</si>
  <si>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</si>
  <si>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</si>
  <si>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</si>
  <si>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</si>
  <si>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</si>
  <si>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</si>
  <si>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</si>
  <si>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</si>
  <si>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</si>
  <si>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</si>
  <si>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</si>
  <si>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</si>
  <si>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</si>
  <si>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</si>
  <si>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</si>
  <si>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</si>
  <si>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</si>
  <si>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</si>
  <si>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</si>
  <si>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</si>
  <si>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</si>
  <si>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</si>
  <si>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</si>
  <si>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</si>
  <si>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</si>
  <si>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</si>
  <si>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</si>
  <si>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</si>
  <si>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</si>
  <si>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</si>
  <si>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</si>
  <si>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</si>
  <si>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</si>
  <si>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</si>
  <si>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</si>
  <si>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</si>
  <si>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</si>
  <si>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</si>
  <si>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</si>
  <si>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</si>
  <si>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</si>
  <si>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</si>
  <si>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</si>
  <si>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</si>
  <si>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</si>
  <si>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</si>
  <si>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</si>
  <si>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</si>
  <si>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</si>
  <si>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</si>
  <si>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</si>
  <si>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</si>
  <si>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</si>
  <si>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</si>
  <si>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</si>
  <si>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</si>
  <si>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</si>
  <si>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</si>
  <si>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</si>
  <si>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</si>
  <si>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</si>
  <si>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</si>
  <si>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</si>
  <si>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</si>
  <si>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</si>
  <si>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</si>
  <si>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</si>
  <si>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</si>
  <si>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</si>
  <si>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</si>
  <si>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</si>
  <si>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</si>
  <si>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</si>
  <si>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</si>
  <si>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</si>
  <si>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</si>
  <si>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</si>
  <si>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</si>
  <si>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</si>
  <si>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</si>
  <si>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</si>
  <si>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</si>
  <si>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</si>
  <si>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</si>
  <si>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</si>
  <si>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</si>
  <si>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</si>
  <si>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</si>
  <si>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</si>
  <si>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</si>
  <si>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</si>
  <si>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</si>
  <si>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</si>
  <si>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</si>
  <si>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</si>
  <si>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</si>
  <si>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</si>
  <si>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</si>
  <si>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</si>
  <si>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</si>
  <si>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</si>
  <si>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</si>
  <si>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</si>
  <si>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</si>
  <si>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</si>
  <si>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</si>
  <si>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</si>
  <si>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</si>
  <si>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</si>
  <si>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</si>
  <si>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</si>
  <si>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</si>
  <si>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</si>
  <si>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</si>
  <si>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</si>
  <si>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</si>
  <si>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</si>
  <si>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</si>
  <si>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</si>
  <si>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</si>
  <si>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</si>
  <si>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</si>
  <si>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</si>
  <si>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</si>
  <si>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</si>
  <si>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</si>
  <si>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</si>
  <si>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</si>
  <si>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</si>
  <si>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</si>
  <si>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</si>
  <si>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</si>
  <si>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</si>
  <si>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</si>
  <si>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</si>
  <si>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</si>
  <si>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</si>
  <si>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</si>
  <si>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</si>
  <si>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</si>
  <si>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</si>
  <si>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</si>
  <si>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</si>
  <si>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</si>
  <si>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</si>
  <si>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</si>
  <si>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</si>
  <si>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</si>
  <si>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</si>
  <si>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</si>
  <si>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</si>
  <si>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</si>
  <si>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</si>
  <si>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</si>
  <si>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</si>
  <si>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</si>
  <si>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</si>
  <si>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</si>
  <si>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</si>
  <si>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</si>
  <si>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</si>
  <si>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</si>
  <si>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</si>
  <si>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</si>
  <si>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</si>
  <si>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</si>
  <si>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</si>
  <si>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</si>
  <si>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</si>
  <si>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</si>
  <si>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</si>
  <si>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</si>
  <si>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</si>
  <si>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</si>
  <si>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</si>
  <si>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</si>
  <si>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</si>
  <si>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</si>
  <si>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</si>
  <si>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</si>
  <si>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</si>
  <si>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</si>
  <si>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</si>
  <si>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</si>
  <si>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</si>
  <si>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</si>
  <si>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</si>
  <si>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</si>
  <si>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</si>
  <si>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</si>
  <si>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</si>
  <si>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</si>
  <si>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</si>
  <si>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</si>
  <si>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</si>
  <si>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</si>
  <si>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</si>
  <si>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</si>
  <si>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</si>
  <si>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</si>
  <si>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</si>
  <si>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</si>
  <si>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</si>
  <si>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</si>
  <si>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</si>
  <si>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</si>
  <si>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</si>
  <si>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</si>
  <si>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</si>
  <si>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</si>
  <si>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</si>
  <si>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</si>
  <si>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</si>
  <si>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</si>
  <si>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</si>
  <si>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</si>
  <si>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</si>
  <si>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</si>
  <si>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</si>
  <si>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</si>
  <si>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</si>
  <si>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</si>
  <si>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</si>
  <si>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</si>
  <si>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</si>
  <si>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</si>
  <si>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</si>
  <si>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</si>
  <si>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</si>
  <si>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</si>
  <si>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</si>
  <si>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</si>
  <si>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</si>
  <si>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</si>
  <si>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</si>
  <si>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</si>
  <si>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</si>
  <si>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</si>
  <si>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</si>
  <si>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</si>
  <si>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</si>
  <si>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</si>
  <si>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</si>
  <si>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</si>
  <si>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</si>
  <si>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</si>
  <si>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</si>
  <si>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</si>
  <si>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</si>
  <si>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</si>
  <si>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</si>
  <si>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</si>
  <si>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</si>
  <si>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</si>
  <si>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</si>
  <si>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</si>
  <si>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</si>
  <si>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</si>
  <si>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</si>
  <si>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</si>
  <si>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</si>
  <si>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</si>
  <si>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</si>
  <si>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</si>
  <si>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</si>
  <si>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</si>
  <si>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</si>
  <si>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</si>
  <si>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</si>
  <si>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</si>
  <si>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</si>
  <si>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</si>
  <si>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</si>
  <si>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</si>
  <si>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</si>
  <si>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</si>
  <si>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</si>
  <si>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</si>
  <si>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</si>
  <si>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</si>
  <si>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</si>
  <si>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</si>
  <si>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</si>
  <si>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</si>
  <si>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</si>
  <si>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</si>
  <si>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</si>
  <si>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</si>
  <si>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</si>
  <si>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</si>
  <si>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</si>
  <si>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</si>
  <si>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</si>
  <si>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</si>
  <si>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</si>
  <si>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</si>
  <si>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</si>
  <si>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</si>
  <si>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</si>
  <si>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</si>
  <si>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</si>
  <si>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</si>
  <si>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</si>
  <si>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</si>
  <si>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</si>
  <si>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</si>
  <si>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</si>
  <si>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</si>
  <si>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</si>
  <si>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</si>
  <si>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</si>
  <si>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</si>
  <si>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</si>
  <si>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</si>
  <si>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</si>
  <si>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</si>
  <si>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</si>
  <si>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</si>
  <si>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</si>
  <si>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</si>
  <si>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</si>
  <si>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</si>
  <si>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</si>
  <si>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</si>
  <si>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</si>
  <si>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</si>
  <si>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</si>
  <si>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</si>
  <si>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</si>
  <si>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</si>
  <si>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</si>
  <si>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</si>
  <si>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</si>
  <si>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</si>
  <si>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</si>
  <si>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</si>
  <si>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</si>
  <si>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</si>
  <si>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</si>
  <si>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</si>
  <si>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</si>
  <si>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</si>
  <si>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</si>
  <si>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</si>
  <si>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</si>
  <si>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</si>
  <si>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</si>
  <si>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</si>
  <si>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</si>
  <si>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</si>
  <si>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</si>
  <si>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</si>
  <si>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</si>
  <si>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</si>
  <si>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</si>
  <si>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</si>
  <si>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</si>
  <si>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</si>
  <si>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</si>
  <si>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</si>
  <si>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</si>
  <si>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</si>
  <si>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</si>
  <si>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</si>
  <si>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</si>
  <si>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</si>
  <si>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</si>
  <si>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</si>
  <si>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</si>
  <si>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</si>
  <si>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</si>
  <si>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</si>
  <si>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</si>
  <si>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</si>
  <si>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</si>
  <si>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</si>
  <si>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</si>
  <si>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</si>
  <si>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</si>
  <si>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</si>
  <si>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</si>
  <si>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</si>
  <si>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</si>
  <si>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</si>
  <si>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</si>
  <si>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</si>
  <si>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</si>
  <si>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</si>
  <si>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</si>
  <si>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</si>
  <si>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</si>
  <si>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</si>
  <si>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</si>
  <si>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</si>
  <si>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</si>
  <si>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</si>
  <si>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</si>
  <si>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</si>
  <si>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</si>
  <si>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</si>
  <si>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</si>
  <si>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</si>
  <si>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</si>
  <si>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</si>
  <si>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</si>
  <si>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</si>
  <si>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</si>
  <si>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</si>
  <si>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</si>
  <si>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</si>
  <si>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</si>
  <si>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</si>
  <si>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</si>
  <si>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</si>
  <si>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</si>
  <si>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</si>
  <si>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</si>
  <si>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</si>
  <si>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</si>
  <si>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</si>
  <si>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</si>
  <si>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</si>
  <si>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</si>
  <si>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</si>
  <si>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</si>
  <si>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</si>
  <si>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</si>
  <si>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</si>
  <si>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</si>
  <si>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</si>
  <si>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</si>
  <si>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</si>
  <si>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</si>
  <si>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</si>
  <si>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</si>
  <si>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</si>
  <si>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</si>
  <si>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</si>
  <si>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</si>
  <si>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</si>
  <si>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</si>
  <si>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</si>
  <si>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</si>
  <si>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</si>
  <si>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</si>
  <si>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</si>
  <si>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</si>
  <si>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</si>
  <si>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</si>
  <si>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</si>
  <si>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</si>
  <si>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</si>
  <si>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</si>
  <si>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</si>
  <si>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</si>
  <si>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</si>
  <si>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</si>
  <si>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</si>
  <si>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</si>
  <si>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</si>
  <si>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</si>
  <si>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</si>
  <si>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</si>
  <si>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</si>
  <si>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</si>
  <si>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</si>
  <si>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</si>
  <si>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</si>
  <si>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</si>
  <si>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</si>
  <si>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</si>
  <si>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</si>
  <si>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</si>
  <si>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</si>
  <si>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</si>
  <si>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</si>
  <si>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</si>
  <si>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</si>
  <si>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</si>
  <si>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</si>
  <si>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</si>
  <si>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</si>
  <si>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</si>
  <si>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</si>
  <si>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</si>
  <si>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</si>
  <si>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</si>
  <si>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</si>
  <si>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</si>
  <si>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</si>
  <si>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</si>
  <si>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</si>
  <si>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</si>
  <si>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</si>
  <si>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</si>
  <si>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</si>
  <si>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</si>
  <si>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</si>
  <si>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</si>
  <si>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</si>
  <si>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</si>
  <si>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</si>
  <si>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</si>
  <si>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</si>
  <si>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</si>
  <si>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</si>
  <si>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</si>
  <si>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</si>
  <si>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</si>
  <si>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</si>
  <si>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</si>
  <si>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</si>
  <si>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</si>
  <si>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</si>
  <si>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</si>
  <si>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</si>
  <si>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</si>
  <si>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</si>
  <si>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</si>
  <si>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</si>
  <si>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</si>
  <si>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</si>
  <si>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</si>
  <si>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</si>
  <si>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</si>
  <si>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</si>
  <si>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</si>
  <si>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</si>
  <si>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</si>
  <si>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</si>
  <si>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</si>
  <si>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</si>
  <si>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</si>
  <si>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</si>
  <si>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</si>
  <si>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</si>
  <si>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</si>
  <si>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</si>
  <si>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</si>
  <si>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</si>
  <si>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</si>
  <si>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</si>
  <si>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</si>
  <si>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</si>
  <si>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</si>
  <si>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</si>
  <si>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</si>
  <si>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</si>
  <si>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</si>
  <si>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</si>
  <si>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</si>
  <si>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</si>
  <si>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</si>
  <si>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</si>
  <si>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</si>
  <si>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</si>
  <si>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</si>
  <si>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</si>
  <si>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</si>
  <si>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</si>
  <si>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</si>
  <si>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</si>
  <si>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</si>
  <si>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</si>
  <si>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</si>
  <si>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</si>
  <si>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</si>
  <si>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</si>
  <si>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</si>
  <si>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</si>
  <si>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</si>
  <si>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</si>
  <si>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</si>
  <si>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</si>
  <si>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</si>
  <si>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</si>
  <si>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</si>
  <si>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</si>
  <si>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</si>
  <si>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</si>
  <si>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</si>
  <si>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</si>
  <si>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</si>
  <si>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</si>
  <si>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</si>
  <si>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</si>
  <si>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</si>
  <si>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</si>
  <si>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</si>
  <si>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</si>
  <si>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</si>
  <si>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</si>
  <si>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</si>
  <si>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</si>
  <si>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</si>
  <si>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</si>
  <si>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</si>
  <si>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</si>
  <si>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</si>
  <si>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</si>
  <si>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</si>
  <si>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</si>
  <si>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</si>
  <si>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</si>
  <si>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</si>
  <si>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</si>
  <si>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</si>
  <si>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</si>
  <si>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</si>
  <si>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</si>
  <si>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</si>
  <si>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</si>
  <si>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</si>
  <si>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</si>
  <si>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</si>
  <si>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</si>
  <si>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</si>
  <si>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</si>
  <si>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</si>
  <si>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</si>
  <si>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</si>
  <si>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</si>
  <si>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</si>
  <si>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</si>
  <si>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</si>
  <si>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</si>
  <si>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</si>
  <si>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</si>
  <si>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</si>
  <si>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</si>
  <si>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</si>
  <si>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</si>
  <si>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</si>
  <si>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</si>
  <si>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</si>
  <si>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</si>
  <si>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</si>
  <si>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</si>
  <si>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</si>
  <si>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</si>
  <si>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</si>
  <si>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</si>
  <si>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</si>
  <si>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</si>
  <si>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</si>
  <si>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</si>
  <si>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</si>
  <si>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</si>
  <si>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</si>
  <si>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</si>
  <si>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</si>
  <si>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</si>
  <si>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</si>
  <si>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</si>
  <si>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</si>
  <si>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</si>
  <si>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</si>
  <si>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</si>
  <si>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</si>
  <si>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</si>
  <si>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</si>
  <si>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</si>
  <si>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</si>
  <si>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</si>
  <si>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</si>
  <si>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</si>
  <si>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</si>
  <si>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</si>
  <si>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</si>
  <si>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</si>
  <si>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</si>
  <si>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</si>
  <si>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</si>
  <si>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</si>
  <si>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</si>
  <si>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</si>
  <si>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</si>
  <si>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</si>
  <si>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</si>
  <si>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</si>
  <si>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</si>
  <si>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</si>
  <si>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</si>
  <si>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</si>
  <si>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</si>
  <si>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</si>
  <si>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</si>
  <si>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</si>
  <si>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</si>
  <si>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</si>
  <si>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</si>
  <si>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</si>
  <si>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</si>
  <si>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</si>
  <si>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</si>
  <si>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</si>
  <si>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</si>
  <si>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</si>
  <si>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</si>
  <si>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</si>
  <si>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</si>
  <si>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</si>
  <si>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</si>
  <si>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</si>
  <si>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</si>
  <si>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</si>
  <si>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</si>
  <si>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</si>
  <si>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</si>
  <si>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</si>
  <si>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</si>
  <si>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</si>
  <si>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</si>
  <si>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</si>
  <si>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</si>
  <si>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</si>
  <si>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</si>
  <si>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</si>
  <si>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</si>
  <si>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</si>
  <si>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</si>
  <si>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</si>
  <si>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</si>
  <si>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</si>
  <si>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</si>
  <si>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</si>
  <si>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</si>
  <si>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</si>
  <si>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</si>
  <si>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</si>
  <si>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</si>
  <si>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</si>
  <si>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</si>
  <si>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</si>
  <si>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</si>
  <si>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</si>
  <si>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</si>
  <si>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</si>
  <si>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</si>
  <si>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</si>
  <si>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</si>
  <si>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</si>
  <si>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</si>
  <si>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</si>
  <si>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</si>
  <si>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</si>
  <si>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</si>
  <si>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</si>
  <si>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</si>
  <si>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</si>
  <si>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</si>
  <si>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</si>
  <si>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</si>
  <si>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</si>
  <si>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</si>
  <si>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</si>
  <si>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</si>
  <si>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</si>
  <si>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</si>
  <si>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</si>
  <si>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</si>
  <si>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</si>
  <si>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</si>
  <si>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</si>
  <si>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</si>
  <si>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</si>
  <si>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</si>
  <si>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</si>
  <si>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</si>
  <si>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</si>
  <si>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</si>
  <si>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</si>
  <si>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</si>
  <si>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</si>
  <si>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</si>
  <si>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</si>
  <si>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</si>
  <si>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</si>
  <si>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</si>
  <si>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</si>
  <si>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</si>
  <si>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</si>
  <si>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</si>
  <si>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</si>
  <si>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</si>
  <si>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</si>
  <si>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</si>
  <si>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</si>
  <si>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</si>
  <si>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</si>
  <si>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</si>
  <si>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</si>
  <si>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</si>
  <si>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</si>
  <si>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</si>
  <si>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</si>
  <si>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</si>
  <si>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</si>
  <si>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</si>
  <si>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</si>
  <si>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</si>
  <si>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</si>
  <si>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</si>
  <si>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</si>
  <si>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</si>
  <si>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</si>
  <si>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</si>
  <si>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</si>
  <si>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</si>
  <si>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</si>
  <si>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</si>
  <si>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</si>
  <si>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</si>
  <si>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</si>
  <si>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</si>
  <si>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</si>
  <si>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</si>
  <si>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</si>
  <si>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</si>
  <si>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</si>
  <si>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</si>
  <si>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</si>
  <si>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</si>
  <si>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</si>
  <si>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</si>
  <si>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</si>
  <si>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</si>
  <si>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</si>
  <si>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</si>
  <si>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</si>
  <si>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</si>
  <si>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</si>
  <si>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</si>
  <si>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</si>
  <si>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</si>
  <si>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</si>
  <si>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</si>
  <si>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</si>
  <si>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</si>
  <si>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</si>
  <si>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</si>
  <si>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</si>
  <si>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</si>
  <si>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</si>
  <si>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</si>
  <si>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</si>
  <si>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</si>
  <si>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</si>
  <si>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</si>
  <si>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</si>
  <si>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</si>
  <si>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</si>
  <si>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</si>
  <si>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</si>
  <si>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</si>
  <si>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</si>
  <si>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</si>
  <si>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</si>
  <si>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</si>
  <si>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</si>
  <si>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</si>
  <si>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</si>
  <si>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</si>
  <si>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</si>
  <si>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</si>
  <si>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</si>
  <si>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</si>
  <si>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</si>
  <si>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</si>
  <si>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</si>
  <si>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</si>
  <si>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</si>
  <si>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</si>
  <si>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</si>
  <si>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</si>
  <si>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</si>
  <si>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</si>
  <si>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</si>
  <si>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</si>
  <si>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</si>
  <si>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</si>
  <si>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</si>
  <si>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</si>
  <si>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</si>
  <si>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</si>
  <si>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</si>
  <si>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</si>
  <si>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</si>
  <si>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</si>
  <si>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</si>
  <si>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</si>
  <si>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</si>
  <si>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</si>
  <si>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</si>
  <si>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</si>
  <si>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</si>
  <si>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</si>
  <si>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</si>
  <si>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</si>
  <si>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</si>
  <si>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</si>
  <si>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</si>
  <si>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</si>
  <si>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</si>
  <si>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</si>
  <si>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</si>
  <si>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</si>
  <si>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</si>
  <si>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</si>
  <si>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</si>
  <si>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</si>
  <si>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</si>
  <si>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</si>
  <si>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</si>
  <si>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</si>
  <si>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</si>
  <si>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</si>
  <si>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</si>
  <si>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</si>
  <si>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</si>
  <si>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</si>
  <si>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</si>
  <si>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</si>
  <si>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</si>
  <si>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</si>
  <si>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</si>
  <si>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</si>
  <si>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</si>
  <si>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</si>
  <si>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</si>
  <si>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</si>
  <si>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</si>
  <si>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</si>
  <si>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</si>
  <si>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</si>
  <si>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</si>
  <si>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</si>
  <si>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</si>
  <si>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</si>
  <si>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</si>
  <si>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</si>
  <si>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</si>
  <si>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</si>
  <si>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</si>
  <si>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</si>
  <si>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</si>
  <si>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</si>
  <si>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</si>
  <si>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</si>
  <si>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</si>
  <si>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</si>
  <si>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</si>
  <si>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</si>
  <si>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</si>
  <si>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</si>
  <si>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</si>
  <si>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</si>
  <si>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</si>
  <si>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</si>
  <si>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</si>
  <si>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</si>
  <si>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</si>
  <si>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</si>
  <si>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</si>
  <si>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</si>
  <si>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</si>
  <si>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</si>
  <si>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</si>
  <si>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</si>
  <si>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</si>
  <si>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</si>
  <si>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</si>
  <si>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</si>
  <si>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</si>
  <si>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</si>
  <si>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</si>
  <si>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</si>
  <si>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</si>
  <si>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</si>
  <si>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</si>
  <si>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</si>
  <si>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</si>
  <si>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</si>
  <si>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</si>
  <si>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</si>
  <si>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</si>
  <si>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</si>
  <si>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</si>
  <si>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</si>
  <si>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</si>
  <si>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</si>
  <si>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</si>
  <si>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</si>
  <si>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</si>
  <si>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</si>
  <si>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</si>
  <si>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</si>
  <si>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</si>
  <si>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</si>
  <si>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</si>
  <si>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</si>
  <si>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</si>
  <si>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</si>
  <si>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</si>
  <si>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</si>
  <si>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</si>
  <si>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</si>
  <si>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</si>
  <si>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</si>
  <si>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</si>
  <si>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</si>
  <si>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</si>
  <si>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</si>
  <si>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</si>
  <si>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</si>
  <si>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</si>
  <si>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</si>
  <si>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</si>
  <si>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</si>
  <si>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</si>
  <si>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</si>
  <si>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</si>
  <si>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</si>
  <si>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</si>
  <si>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</si>
  <si>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</si>
  <si>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</si>
  <si>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</si>
  <si>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</si>
  <si>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</si>
  <si>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</si>
  <si>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</si>
  <si>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</si>
  <si>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</si>
  <si>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</si>
  <si>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</si>
  <si>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</si>
  <si>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</si>
  <si>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</si>
  <si>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</si>
  <si>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</si>
  <si>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</si>
  <si>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</si>
  <si>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</si>
  <si>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</si>
  <si>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</si>
  <si>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</si>
  <si>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</si>
  <si>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</si>
  <si>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</si>
  <si>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</si>
  <si>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</si>
  <si>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</si>
  <si>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</si>
  <si>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</si>
  <si>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</si>
  <si>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</si>
  <si>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</si>
  <si>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</si>
  <si>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</si>
  <si>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</si>
  <si>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</si>
  <si>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</si>
  <si>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</si>
  <si>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</si>
  <si>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</si>
  <si>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</si>
  <si>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</si>
  <si>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</si>
  <si>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</si>
  <si>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</si>
  <si>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</si>
  <si>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</si>
  <si>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</si>
  <si>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</si>
  <si>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</si>
  <si>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</si>
  <si>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</si>
  <si>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</si>
  <si>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</si>
  <si>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</si>
  <si>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</si>
  <si>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</si>
  <si>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</si>
  <si>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</si>
  <si>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</si>
  <si>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</si>
  <si>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</si>
  <si>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</si>
  <si>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</si>
  <si>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</si>
  <si>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</si>
  <si>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</si>
  <si>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</si>
  <si>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</si>
  <si>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</si>
  <si>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</si>
  <si>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</si>
  <si>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</si>
  <si>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</si>
  <si>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</si>
  <si>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</si>
  <si>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</si>
  <si>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</si>
  <si>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</si>
  <si>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</si>
  <si>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</si>
  <si>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</si>
  <si>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</si>
  <si>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</si>
  <si>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</si>
  <si>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</si>
  <si>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</si>
  <si>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</si>
  <si>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</si>
  <si>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</si>
  <si>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</si>
  <si>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</si>
  <si>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</si>
  <si>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</si>
  <si>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</si>
  <si>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</si>
  <si>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</si>
  <si>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</si>
  <si>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</si>
  <si>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</si>
  <si>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</si>
  <si>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</si>
  <si>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</si>
  <si>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</si>
  <si>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</si>
  <si>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</si>
  <si>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</si>
  <si>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</si>
  <si>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</si>
  <si>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</si>
  <si>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</si>
  <si>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</si>
  <si>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</si>
  <si>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</si>
  <si>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</si>
  <si>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</si>
  <si>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</si>
  <si>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</si>
  <si>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</si>
  <si>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</si>
  <si>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</si>
  <si>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</si>
  <si>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</si>
  <si>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</si>
  <si>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</si>
  <si>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</si>
  <si>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</si>
  <si>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</si>
  <si>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</si>
  <si>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</si>
  <si>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</si>
  <si>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</si>
  <si>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</si>
  <si>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</si>
  <si>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</si>
  <si>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</si>
  <si>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</si>
  <si>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</si>
  <si>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</si>
  <si>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</si>
  <si>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</si>
  <si>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</si>
  <si>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</si>
  <si>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</si>
  <si>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</si>
  <si>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</si>
  <si>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</si>
  <si>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</si>
  <si>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</si>
  <si>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</si>
  <si>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</si>
  <si>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</si>
  <si>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</si>
  <si>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</si>
  <si>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</si>
  <si>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</si>
  <si>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</si>
  <si>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</si>
  <si>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</si>
  <si>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</si>
  <si>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</si>
  <si>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</si>
  <si>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</si>
  <si>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</si>
  <si>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</si>
  <si>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</si>
  <si>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</si>
  <si>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</si>
  <si>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</si>
  <si>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</si>
  <si>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</si>
  <si>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</si>
  <si>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</si>
  <si>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</si>
  <si>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</si>
  <si>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</si>
  <si>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</si>
  <si>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</si>
  <si>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</si>
  <si>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</si>
  <si>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</si>
  <si>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</si>
  <si>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</si>
  <si>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</si>
  <si>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</si>
  <si>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</si>
  <si>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</si>
  <si>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</si>
  <si>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</si>
  <si>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</si>
  <si>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</si>
  <si>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</si>
  <si>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</si>
  <si>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</si>
  <si>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</si>
  <si>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</si>
  <si>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</si>
  <si>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</si>
  <si>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</si>
  <si>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</si>
  <si>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</si>
  <si>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</si>
  <si>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</si>
  <si>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</si>
  <si>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</si>
  <si>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</si>
  <si>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</si>
  <si>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</si>
  <si>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</si>
  <si>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</si>
  <si>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</si>
  <si>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</si>
  <si>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</si>
  <si>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</si>
  <si>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</si>
  <si>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</si>
  <si>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</si>
  <si>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</si>
  <si>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</si>
  <si>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</si>
  <si>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</si>
  <si>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</si>
  <si>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</si>
  <si>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</si>
  <si>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</si>
  <si>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</si>
  <si>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</si>
  <si>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</si>
  <si>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</si>
  <si>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</si>
  <si>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</si>
  <si>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</si>
  <si>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</si>
  <si>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</si>
  <si>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</si>
  <si>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</si>
  <si>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</si>
  <si>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</si>
  <si>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</si>
  <si>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</si>
  <si>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</si>
  <si>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</si>
  <si>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</si>
  <si>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</si>
  <si>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</si>
  <si>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</si>
  <si>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</si>
  <si>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</si>
  <si>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</si>
  <si>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</si>
  <si>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</si>
  <si>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</si>
  <si>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</si>
  <si>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</si>
  <si>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</si>
  <si>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</si>
  <si>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</si>
  <si>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</si>
  <si>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</si>
  <si>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</si>
  <si>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</si>
  <si>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</si>
  <si>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</si>
  <si>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</si>
  <si>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</si>
  <si>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</si>
  <si>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</si>
  <si>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</si>
  <si>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</si>
  <si>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</si>
  <si>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</si>
  <si>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</si>
  <si>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</si>
  <si>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</si>
  <si>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</si>
  <si>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</si>
  <si>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</si>
  <si>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</si>
  <si>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</si>
  <si>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</si>
  <si>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</si>
  <si>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</si>
  <si>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</si>
  <si>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</si>
  <si>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</si>
  <si>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</si>
  <si>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</si>
  <si>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</si>
  <si>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</si>
  <si>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</si>
  <si>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</si>
  <si>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</si>
  <si>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</si>
  <si>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</si>
  <si>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</si>
  <si>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</si>
  <si>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</si>
  <si>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</si>
  <si>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</si>
  <si>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</si>
  <si>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</si>
  <si>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</si>
  <si>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</si>
  <si>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</si>
  <si>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</si>
  <si>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</si>
  <si>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</si>
  <si>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</si>
  <si>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</si>
  <si>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</si>
  <si>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</si>
  <si>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</si>
  <si>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</si>
  <si>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</si>
  <si>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</si>
  <si>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</si>
  <si>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</si>
  <si>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</si>
  <si>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</si>
  <si>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</si>
  <si>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</si>
  <si>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</si>
  <si>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</si>
  <si>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</si>
  <si>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</si>
  <si>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</si>
  <si>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</si>
  <si>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</si>
  <si>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</si>
  <si>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</si>
  <si>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</si>
  <si>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</si>
  <si>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</si>
  <si>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</si>
  <si>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</si>
  <si>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</si>
  <si>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</si>
  <si>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</si>
  <si>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</si>
  <si>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</si>
  <si>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</si>
  <si>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</si>
  <si>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</si>
  <si>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</si>
  <si>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</si>
  <si>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</si>
  <si>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</si>
  <si>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</si>
  <si>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</si>
  <si>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</si>
  <si>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</si>
  <si>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</si>
  <si>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</si>
  <si>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</si>
  <si>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</si>
  <si>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</si>
  <si>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</si>
  <si>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</si>
  <si>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</si>
  <si>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</si>
  <si>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</si>
  <si>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</si>
  <si>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</si>
  <si>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</si>
  <si>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</si>
  <si>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</si>
  <si>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</si>
  <si>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</si>
  <si>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</si>
  <si>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</si>
  <si>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</si>
  <si>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</si>
  <si>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</si>
  <si>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</si>
  <si>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</si>
  <si>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</si>
  <si>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</si>
  <si>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</si>
  <si>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</si>
  <si>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</si>
  <si>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</si>
  <si>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</si>
  <si>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</si>
  <si>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</si>
  <si>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</si>
  <si>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</si>
  <si>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</si>
  <si>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</si>
  <si>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</si>
  <si>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</si>
  <si>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</si>
  <si>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</si>
  <si>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</si>
  <si>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</si>
  <si>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</si>
  <si>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</si>
  <si>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</si>
  <si>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</si>
  <si>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</si>
  <si>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</si>
  <si>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</si>
  <si>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</si>
  <si>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</si>
  <si>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</si>
  <si>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</si>
  <si>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</si>
  <si>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</si>
  <si>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</si>
  <si>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</si>
  <si>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</si>
  <si>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</si>
  <si>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</si>
  <si>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</si>
  <si>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</si>
  <si>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</si>
  <si>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</si>
  <si>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</si>
  <si>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</si>
  <si>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</si>
  <si>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</si>
  <si>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</si>
  <si>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</si>
  <si>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</si>
  <si>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</si>
  <si>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</si>
  <si>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</si>
  <si>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</si>
  <si>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</si>
  <si>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</si>
  <si>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</si>
  <si>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</si>
  <si>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</si>
  <si>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</si>
  <si>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</si>
  <si>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</si>
  <si>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</si>
  <si>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</si>
  <si>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</si>
  <si>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</si>
  <si>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</si>
  <si>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</si>
  <si>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</si>
  <si>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</si>
  <si>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</si>
  <si>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</si>
  <si>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</si>
  <si>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</si>
  <si>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</si>
  <si>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</si>
  <si>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</si>
  <si>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</si>
  <si>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</si>
  <si>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</si>
  <si>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</si>
  <si>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</si>
  <si>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</si>
  <si>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</si>
  <si>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</si>
  <si>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</si>
  <si>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</si>
  <si>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</si>
  <si>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</si>
  <si>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</si>
  <si>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</si>
  <si>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</si>
  <si>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</si>
  <si>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</si>
  <si>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</si>
  <si>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</si>
  <si>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</si>
  <si>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</si>
  <si>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</si>
  <si>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</si>
  <si>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</si>
  <si>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</si>
  <si>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</si>
  <si>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</si>
  <si>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</si>
  <si>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</si>
  <si>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</si>
  <si>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</si>
  <si>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</si>
  <si>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</si>
  <si>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</si>
  <si>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</si>
  <si>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</si>
  <si>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</si>
  <si>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</si>
  <si>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</si>
  <si>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</si>
  <si>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</si>
  <si>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</si>
  <si>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</si>
  <si>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</si>
  <si>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</si>
  <si>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</si>
  <si>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</si>
  <si>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</si>
  <si>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</si>
  <si>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</si>
  <si>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</si>
  <si>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</si>
  <si>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</si>
  <si>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</si>
  <si>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</si>
  <si>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</si>
  <si>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</si>
  <si>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</si>
  <si>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</si>
  <si>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</si>
  <si>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</si>
  <si>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</si>
  <si>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</si>
  <si>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</si>
  <si>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</si>
  <si>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</si>
  <si>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</si>
  <si>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</si>
  <si>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</si>
  <si>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</si>
  <si>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</si>
  <si>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</si>
  <si>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</si>
  <si>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</si>
  <si>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</si>
  <si>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</si>
  <si>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</si>
  <si>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</si>
  <si>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</si>
  <si>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</si>
  <si>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</si>
  <si>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</si>
  <si>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</si>
  <si>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</si>
  <si>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</si>
  <si>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</si>
  <si>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</si>
  <si>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</si>
  <si>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</si>
  <si>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</si>
  <si>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</si>
  <si>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</si>
  <si>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</si>
  <si>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</si>
  <si>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</si>
  <si>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</si>
  <si>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</si>
  <si>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</si>
  <si>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</si>
  <si>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</si>
  <si>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</si>
  <si>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</si>
  <si>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</si>
  <si>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</si>
  <si>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</si>
  <si>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</si>
  <si>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</si>
  <si>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</si>
  <si>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</si>
  <si>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</si>
  <si>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</si>
  <si>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</si>
  <si>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</si>
  <si>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</si>
  <si>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</si>
  <si>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</si>
  <si>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</si>
  <si>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</si>
  <si>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</si>
  <si>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</si>
  <si>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</si>
  <si>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</si>
  <si>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</si>
  <si>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</si>
  <si>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</si>
  <si>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</si>
  <si>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</si>
  <si>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</si>
  <si>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</si>
  <si>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</si>
  <si>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</si>
  <si>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</si>
  <si>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</si>
  <si>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</si>
  <si>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</si>
  <si>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</si>
  <si>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</si>
  <si>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</si>
  <si>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</si>
  <si>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</si>
  <si>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</si>
  <si>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</si>
  <si>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</si>
  <si>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</si>
  <si>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</si>
  <si>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</si>
  <si>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</si>
  <si>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</si>
  <si>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</si>
  <si>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</si>
  <si>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</si>
  <si>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</si>
  <si>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</si>
  <si>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</si>
  <si>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</si>
  <si>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</si>
  <si>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</si>
  <si>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</si>
  <si>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</si>
  <si>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</si>
  <si>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</si>
  <si>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</si>
  <si>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</si>
  <si>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</si>
  <si>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</si>
  <si>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</si>
  <si>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</si>
  <si>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</si>
  <si>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</si>
  <si>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</si>
  <si>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</si>
  <si>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</si>
  <si>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</si>
  <si>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</si>
  <si>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</si>
  <si>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</si>
  <si>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</si>
  <si>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</si>
  <si>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</si>
  <si>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</si>
  <si>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</si>
  <si>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</si>
  <si>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</si>
  <si>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</si>
  <si>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</si>
  <si>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</si>
  <si>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</si>
  <si>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</si>
  <si>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</si>
  <si>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</si>
  <si>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</si>
  <si>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</si>
  <si>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</si>
  <si>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</si>
  <si>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</si>
  <si>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</si>
  <si>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</si>
  <si>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</si>
  <si>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</si>
  <si>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</si>
  <si>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</si>
  <si>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</si>
  <si>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</si>
  <si>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</si>
  <si>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</si>
  <si>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</si>
  <si>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</si>
  <si>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</si>
  <si>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</si>
  <si>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</si>
  <si>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</si>
  <si>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</si>
  <si>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</si>
  <si>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</si>
  <si>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</si>
  <si>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</si>
  <si>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</si>
  <si>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</si>
  <si>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</si>
  <si>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</si>
  <si>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</si>
  <si>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</si>
  <si>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</si>
  <si>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</si>
  <si>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</si>
  <si>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</si>
  <si>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</si>
  <si>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</si>
  <si>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</si>
  <si>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</si>
  <si>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</si>
  <si>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</si>
  <si>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</si>
  <si>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</si>
  <si>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</si>
  <si>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</si>
  <si>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</si>
  <si>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</si>
  <si>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</si>
  <si>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</si>
  <si>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</si>
  <si>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</si>
  <si>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</si>
  <si>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</si>
  <si>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</si>
  <si>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</si>
  <si>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</si>
  <si>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</si>
  <si>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</si>
  <si>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</si>
  <si>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</si>
  <si>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</si>
  <si>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</si>
  <si>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</si>
  <si>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</si>
  <si>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</si>
  <si>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</si>
  <si>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</si>
  <si>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</si>
  <si>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</si>
  <si>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</si>
  <si>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</si>
  <si>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</si>
  <si>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</si>
  <si>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</si>
  <si>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</si>
  <si>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</si>
  <si>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</si>
  <si>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</si>
  <si>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</si>
  <si>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</si>
  <si>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</si>
  <si>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</si>
  <si>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</si>
  <si>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</si>
  <si>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</si>
  <si>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</si>
  <si>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</si>
  <si>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</si>
  <si>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</si>
  <si>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</si>
  <si>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</si>
  <si>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</si>
  <si>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</si>
  <si>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</si>
  <si>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</si>
  <si>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</si>
  <si>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</si>
  <si>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</si>
  <si>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</si>
  <si>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</si>
  <si>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</si>
  <si>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</si>
  <si>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</si>
  <si>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</si>
  <si>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</si>
  <si>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</si>
  <si>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</si>
  <si>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</si>
  <si>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</si>
  <si>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</si>
  <si>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</si>
  <si>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</si>
  <si>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</si>
  <si>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</si>
  <si>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</si>
  <si>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</si>
  <si>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</si>
  <si>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</si>
  <si>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</si>
  <si>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</si>
  <si>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</si>
  <si>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</si>
  <si>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</si>
  <si>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</si>
  <si>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</si>
  <si>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</si>
  <si>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</si>
  <si>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</si>
  <si>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</si>
  <si>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</si>
  <si>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</si>
  <si>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</si>
  <si>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</si>
  <si>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</si>
  <si>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</si>
  <si>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</si>
  <si>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</si>
  <si>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</si>
  <si>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</si>
  <si>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</si>
  <si>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</si>
  <si>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</si>
  <si>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</si>
  <si>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</si>
  <si>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</si>
  <si>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</si>
  <si>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</si>
  <si>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</si>
  <si>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</si>
  <si>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</si>
  <si>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</si>
  <si>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</si>
  <si>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</si>
  <si>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</si>
  <si>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</si>
  <si>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</si>
  <si>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</si>
  <si>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</si>
  <si>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</si>
  <si>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</si>
  <si>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</si>
  <si>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</si>
  <si>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</si>
  <si>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</si>
  <si>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</si>
  <si>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</si>
  <si>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</si>
  <si>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</si>
  <si>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</si>
  <si>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</si>
  <si>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</si>
  <si>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</si>
  <si>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</si>
  <si>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</si>
  <si>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</si>
  <si>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</si>
  <si>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</si>
  <si>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</si>
  <si>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</si>
  <si>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</si>
  <si>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</si>
  <si>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</si>
  <si>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</si>
  <si>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</si>
  <si>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</si>
  <si>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</si>
  <si>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</si>
  <si>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</si>
  <si>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</si>
  <si>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</si>
  <si>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</si>
  <si>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</si>
  <si>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</si>
  <si>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</si>
  <si>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</si>
  <si>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</si>
  <si>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</si>
  <si>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</si>
  <si>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</si>
  <si>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</si>
  <si>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</si>
  <si>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</si>
  <si>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</si>
  <si>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</si>
  <si>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</si>
  <si>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</si>
  <si>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</si>
  <si>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</si>
  <si>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</si>
  <si>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</si>
  <si>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</si>
  <si>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</si>
  <si>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</si>
  <si>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</si>
  <si>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</si>
  <si>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</si>
  <si>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</si>
  <si>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</si>
  <si>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</si>
  <si>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</si>
  <si>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</si>
  <si>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</si>
  <si>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</si>
  <si>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</si>
  <si>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</si>
  <si>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</si>
  <si>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</si>
  <si>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</si>
  <si>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</si>
  <si>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</si>
  <si>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</si>
  <si>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</si>
  <si>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</si>
  <si>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</si>
  <si>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</si>
  <si>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</si>
  <si>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</si>
  <si>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</si>
  <si>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</si>
  <si>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</si>
  <si>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</si>
  <si>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</si>
  <si>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</si>
  <si>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</si>
  <si>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</si>
  <si>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</si>
  <si>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</si>
  <si>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</si>
  <si>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</si>
  <si>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</si>
  <si>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</si>
  <si>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</si>
  <si>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</si>
  <si>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</si>
  <si>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</si>
  <si>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</si>
  <si>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</si>
  <si>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</si>
  <si>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</si>
  <si>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</si>
  <si>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</si>
  <si>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</si>
  <si>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</si>
  <si>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</si>
  <si>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</si>
  <si>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</si>
  <si>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</si>
  <si>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</si>
  <si>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</si>
  <si>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</si>
  <si>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</si>
  <si>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</si>
  <si>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</si>
  <si>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</si>
  <si>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</si>
  <si>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</si>
  <si>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</si>
  <si>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</si>
  <si>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</si>
  <si>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</si>
  <si>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</si>
  <si>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</si>
  <si>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</si>
  <si>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</si>
  <si>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</si>
  <si>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</si>
  <si>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</si>
  <si>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</si>
  <si>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</si>
  <si>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</si>
  <si>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</si>
  <si>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</si>
  <si>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</si>
  <si>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</si>
  <si>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</si>
  <si>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</si>
  <si>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</si>
  <si>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</si>
  <si>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</si>
  <si>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</si>
  <si>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</si>
  <si>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</si>
  <si>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</si>
  <si>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</si>
  <si>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</si>
  <si>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</si>
  <si>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</si>
  <si>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</si>
  <si>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</si>
  <si>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</si>
  <si>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</si>
  <si>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</si>
  <si>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</si>
  <si>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</si>
  <si>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</si>
  <si>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</si>
  <si>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</si>
  <si>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</si>
  <si>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</si>
  <si>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</si>
  <si>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</si>
  <si>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</si>
  <si>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</si>
  <si>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</si>
  <si>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</si>
  <si>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</si>
  <si>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</si>
  <si>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</si>
  <si>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</si>
  <si>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</si>
  <si>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</si>
  <si>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</si>
  <si>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</si>
  <si>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</si>
  <si>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</si>
  <si>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</si>
  <si>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</si>
  <si>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</si>
  <si>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</si>
  <si>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</si>
  <si>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</si>
  <si>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</si>
  <si>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</si>
  <si>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</si>
  <si>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</si>
  <si>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</si>
  <si>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</si>
  <si>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</si>
  <si>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</si>
  <si>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</si>
  <si>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</si>
  <si>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</si>
  <si>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</si>
  <si>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</si>
  <si>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</si>
  <si>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</si>
  <si>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</si>
  <si>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</si>
  <si>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</si>
  <si>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</si>
  <si>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</si>
  <si>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</si>
  <si>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</si>
  <si>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</si>
  <si>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</si>
  <si>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</si>
  <si>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</si>
  <si>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</si>
  <si>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</si>
  <si>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</si>
  <si>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</si>
  <si>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</si>
  <si>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</si>
  <si>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</si>
  <si>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</si>
  <si>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</si>
  <si>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</si>
  <si>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</si>
  <si>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</si>
  <si>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</si>
  <si>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</si>
  <si>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</si>
  <si>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</si>
  <si>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</si>
  <si>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</si>
  <si>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</si>
  <si>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</si>
  <si>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</si>
  <si>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</si>
  <si>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</si>
  <si>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</si>
  <si>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</si>
  <si>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</si>
  <si>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</si>
  <si>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</si>
  <si>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</si>
  <si>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</si>
  <si>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</si>
  <si>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</si>
  <si>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</si>
  <si>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</si>
  <si>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</si>
  <si>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</si>
  <si>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</si>
  <si>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</si>
  <si>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</si>
  <si>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</si>
  <si>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</si>
  <si>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</si>
  <si>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</si>
  <si>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</si>
  <si>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</si>
  <si>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</si>
  <si>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</si>
  <si>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</si>
  <si>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</si>
  <si>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</si>
  <si>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</si>
  <si>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</si>
  <si>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</si>
  <si>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</si>
  <si>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</si>
  <si>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</si>
  <si>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</si>
  <si>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</si>
  <si>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</si>
  <si>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</si>
  <si>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</si>
  <si>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</si>
  <si>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</si>
  <si>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</si>
  <si>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</si>
  <si>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</si>
  <si>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</si>
  <si>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</si>
  <si>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</si>
  <si>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</si>
  <si>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</si>
  <si>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</si>
  <si>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</si>
  <si>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</si>
  <si>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</si>
  <si>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</si>
  <si>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</si>
  <si>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</si>
  <si>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</si>
  <si>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</si>
  <si>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</si>
  <si>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</si>
  <si>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</si>
  <si>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</si>
  <si>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</si>
  <si>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</si>
  <si>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</si>
  <si>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</si>
  <si>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</si>
  <si>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</si>
  <si>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</si>
  <si>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</si>
  <si>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</si>
  <si>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</si>
  <si>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</si>
  <si>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</si>
  <si>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</si>
  <si>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</si>
  <si>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</si>
  <si>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</si>
  <si>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</si>
  <si>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</si>
  <si>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</si>
  <si>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</si>
  <si>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</si>
  <si>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</si>
  <si>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</si>
  <si>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</si>
  <si>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</si>
  <si>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</si>
  <si>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</si>
  <si>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</si>
  <si>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</si>
  <si>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</si>
  <si>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</si>
  <si>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</si>
  <si>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</si>
  <si>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</si>
  <si>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</si>
  <si>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</si>
  <si>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</si>
  <si>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</si>
  <si>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</si>
  <si>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</si>
  <si>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</si>
  <si>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</si>
  <si>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</si>
  <si>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</si>
  <si>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</si>
  <si>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</si>
  <si>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</si>
  <si>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</si>
  <si>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</si>
  <si>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</si>
  <si>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</si>
  <si>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</si>
  <si>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</si>
  <si>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</si>
  <si>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</si>
  <si>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</si>
  <si>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</si>
  <si>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</si>
  <si>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</si>
  <si>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</si>
  <si>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</si>
  <si>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</si>
  <si>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</si>
  <si>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</si>
  <si>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</si>
  <si>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</si>
  <si>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</si>
  <si>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</si>
  <si>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</si>
  <si>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</si>
  <si>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</si>
  <si>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</si>
  <si>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</si>
  <si>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</si>
  <si>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</si>
  <si>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</si>
  <si>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</si>
  <si>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</si>
  <si>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</si>
  <si>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</si>
  <si>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</si>
  <si>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</si>
  <si>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</si>
  <si>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</si>
  <si>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</si>
  <si>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</si>
  <si>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</si>
  <si>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</si>
  <si>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</si>
  <si>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</si>
  <si>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</si>
  <si>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</si>
  <si>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</si>
  <si>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</si>
  <si>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</si>
  <si>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</si>
  <si>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</si>
  <si>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</si>
  <si>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</si>
  <si>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</si>
  <si>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</si>
  <si>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</si>
  <si>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</si>
  <si>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</si>
  <si>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</si>
  <si>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</si>
  <si>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</si>
  <si>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</si>
  <si>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</si>
  <si>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</si>
  <si>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</si>
  <si>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</si>
  <si>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</si>
  <si>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</si>
  <si>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</si>
  <si>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</si>
  <si>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</si>
  <si>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</si>
  <si>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</si>
  <si>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</si>
  <si>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</si>
  <si>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</si>
  <si>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</si>
  <si>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</si>
  <si>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</si>
  <si>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</si>
  <si>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</si>
  <si>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</si>
  <si>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</si>
  <si>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</si>
  <si>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</si>
  <si>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</si>
  <si>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</si>
  <si>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</si>
  <si>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</si>
  <si>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</si>
  <si>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</si>
  <si>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</si>
  <si>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</si>
  <si>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</si>
  <si>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</si>
  <si>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</si>
  <si>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</si>
  <si>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</si>
  <si>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</si>
  <si>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</si>
  <si>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</si>
  <si>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</si>
  <si>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</si>
  <si>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</si>
  <si>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</si>
  <si>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</si>
  <si>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</si>
  <si>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</si>
  <si>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</si>
  <si>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</si>
  <si>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</si>
  <si>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</si>
  <si>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</si>
  <si>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</si>
  <si>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</si>
  <si>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</si>
  <si>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</si>
  <si>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</si>
  <si>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</si>
  <si>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</si>
  <si>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</si>
  <si>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</si>
  <si>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</si>
  <si>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</si>
  <si>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</si>
  <si>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</si>
  <si>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</si>
  <si>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</si>
  <si>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</si>
  <si>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</si>
  <si>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</si>
  <si>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</si>
  <si>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</si>
  <si>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</si>
  <si>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</si>
  <si>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</si>
  <si>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</si>
  <si>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</si>
  <si>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</si>
  <si>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</si>
  <si>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</si>
  <si>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</si>
  <si>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</si>
  <si>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</si>
  <si>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</si>
  <si>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</si>
  <si>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</si>
  <si>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</si>
  <si>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</si>
  <si>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</si>
  <si>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</si>
  <si>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</si>
  <si>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</si>
  <si>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</si>
  <si>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</si>
  <si>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</si>
  <si>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</si>
  <si>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</si>
  <si>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</si>
  <si>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</si>
  <si>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</si>
  <si>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</si>
  <si>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</si>
  <si>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</si>
  <si>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</si>
  <si>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</si>
  <si>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</si>
  <si>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</si>
  <si>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</si>
  <si>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</si>
  <si>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</si>
  <si>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</si>
  <si>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</si>
  <si>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</si>
  <si>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</si>
  <si>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</si>
  <si>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</si>
  <si>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</si>
  <si>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</si>
  <si>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</si>
  <si>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</si>
  <si>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</si>
  <si>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</si>
  <si>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</si>
  <si>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</si>
  <si>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</si>
  <si>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</si>
  <si>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</si>
  <si>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</si>
  <si>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</si>
  <si>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</si>
  <si>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</si>
  <si>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</si>
  <si>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</si>
  <si>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</si>
  <si>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</si>
  <si>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</si>
  <si>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</si>
  <si>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</si>
  <si>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</si>
  <si>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</si>
  <si>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</si>
  <si>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</si>
  <si>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</si>
  <si>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</si>
  <si>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</si>
  <si>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</si>
  <si>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</si>
  <si>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</si>
  <si>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</si>
  <si>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</si>
  <si>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</si>
  <si>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</si>
  <si>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</si>
  <si>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</si>
  <si>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</si>
  <si>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</si>
  <si>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</si>
  <si>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</si>
  <si>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</si>
  <si>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</si>
  <si>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</si>
  <si>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</si>
  <si>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</si>
  <si>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</si>
  <si>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</si>
  <si>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</si>
  <si>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</si>
  <si>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</si>
  <si>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</si>
  <si>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</si>
  <si>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</si>
  <si>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</si>
  <si>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</si>
  <si>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</si>
  <si>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</si>
  <si>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</si>
  <si>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</si>
  <si>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</si>
  <si>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</si>
  <si>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</si>
  <si>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</si>
  <si>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</si>
  <si>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</si>
  <si>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</si>
  <si>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</si>
  <si>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</si>
  <si>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</si>
  <si>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</si>
  <si>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</si>
  <si>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</si>
  <si>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</si>
  <si>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</si>
  <si>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</si>
  <si>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</si>
  <si>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</si>
  <si>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</si>
  <si>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</si>
  <si>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</si>
  <si>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</si>
  <si>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</si>
  <si>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</si>
  <si>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</si>
  <si>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</si>
  <si>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</si>
  <si>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</si>
  <si>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</si>
  <si>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</si>
  <si>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</si>
  <si>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</si>
  <si>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</si>
  <si>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</si>
  <si>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</si>
  <si>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</si>
  <si>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</si>
  <si>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</si>
  <si>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</si>
  <si>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</si>
  <si>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</si>
  <si>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</si>
  <si>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</si>
  <si>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</si>
  <si>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</si>
  <si>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</si>
  <si>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</si>
  <si>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</si>
  <si>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</si>
  <si>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</si>
  <si>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</si>
  <si>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</si>
  <si>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</si>
  <si>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</si>
  <si>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</si>
  <si>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</si>
  <si>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</si>
  <si>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</si>
  <si>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</si>
  <si>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</si>
  <si>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</si>
  <si>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</si>
  <si>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</si>
  <si>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</si>
  <si>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</si>
  <si>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</si>
  <si>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</si>
  <si>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</si>
  <si>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</si>
  <si>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</si>
  <si>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</si>
  <si>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</si>
  <si>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</si>
  <si>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</si>
  <si>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</si>
  <si>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</si>
  <si>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</si>
  <si>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</si>
  <si>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</si>
  <si>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</si>
  <si>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</si>
  <si>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</si>
  <si>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</si>
  <si>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</si>
  <si>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</si>
  <si>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</si>
  <si>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</si>
  <si>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</si>
  <si>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</si>
  <si>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</si>
  <si>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</si>
  <si>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</si>
  <si>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</si>
  <si>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</si>
  <si>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</si>
  <si>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</si>
  <si>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</si>
  <si>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</si>
  <si>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</si>
  <si>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</si>
  <si>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</si>
  <si>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</si>
  <si>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</si>
  <si>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</si>
  <si>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</si>
  <si>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</si>
  <si>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</si>
  <si>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</si>
  <si>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</si>
  <si>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</si>
  <si>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</si>
  <si>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</si>
  <si>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</si>
  <si>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</si>
  <si>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</si>
  <si>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</si>
  <si>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</si>
  <si>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</si>
  <si>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</si>
  <si>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</si>
  <si>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</si>
  <si>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</si>
  <si>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</si>
  <si>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</si>
  <si>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</si>
  <si>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</si>
  <si>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</si>
  <si>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</si>
  <si>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</si>
  <si>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</si>
  <si>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</si>
  <si>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</si>
  <si>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</si>
  <si>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</si>
  <si>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</si>
  <si>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</si>
  <si>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</si>
  <si>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</si>
  <si>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</si>
  <si>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</si>
  <si>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</si>
  <si>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</si>
  <si>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</si>
  <si>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</si>
  <si>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</si>
  <si>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</si>
  <si>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</si>
  <si>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</si>
  <si>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</si>
  <si>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</si>
  <si>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</si>
  <si>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</si>
  <si>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</si>
  <si>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</si>
  <si>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</si>
  <si>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</si>
  <si>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</si>
  <si>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</si>
  <si>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</si>
  <si>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</si>
  <si>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</si>
  <si>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</si>
  <si>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</si>
  <si>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</si>
  <si>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</si>
  <si>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</si>
  <si>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</si>
  <si>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</si>
  <si>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</si>
  <si>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</si>
  <si>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</si>
  <si>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</si>
  <si>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</si>
  <si>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</si>
  <si>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</si>
  <si>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</si>
  <si>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</si>
  <si>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</si>
  <si>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</si>
  <si>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</si>
  <si>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</si>
  <si>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</si>
  <si>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</si>
  <si>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</si>
  <si>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</si>
  <si>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</si>
  <si>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</si>
  <si>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</si>
  <si>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</si>
  <si>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</si>
  <si>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</si>
  <si>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</si>
  <si>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</si>
  <si>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</si>
  <si>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</si>
  <si>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</si>
  <si>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</si>
  <si>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</si>
  <si>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</si>
  <si>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</si>
  <si>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</si>
  <si>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</si>
  <si>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</si>
  <si>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</si>
  <si>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</si>
  <si>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</si>
  <si>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</si>
  <si>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</si>
  <si>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</si>
  <si>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</si>
  <si>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</si>
  <si>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</si>
  <si>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</si>
  <si>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</si>
  <si>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</si>
  <si>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</si>
  <si>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</si>
  <si>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</si>
  <si>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</si>
  <si>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</si>
  <si>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</si>
  <si>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</si>
  <si>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</si>
  <si>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</si>
  <si>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</si>
  <si>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</si>
  <si>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</si>
  <si>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</si>
  <si>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</si>
  <si>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</si>
  <si>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</si>
  <si>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</si>
  <si>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</si>
  <si>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</si>
  <si>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</si>
  <si>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</si>
  <si>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</si>
  <si>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</si>
  <si>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</si>
  <si>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</si>
  <si>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</si>
  <si>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</si>
  <si>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</si>
  <si>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</si>
  <si>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</si>
  <si>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</si>
  <si>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</si>
  <si>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</si>
  <si>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</si>
  <si>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</si>
  <si>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</si>
  <si>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</si>
  <si>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</si>
  <si>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</si>
  <si>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</si>
  <si>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</si>
  <si>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</si>
  <si>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</si>
  <si>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</si>
  <si>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</si>
  <si>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</si>
  <si>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</si>
  <si>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</si>
  <si>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</si>
  <si>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</si>
  <si>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</si>
  <si>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</si>
  <si>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</si>
  <si>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</si>
  <si>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</si>
  <si>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</si>
  <si>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</si>
  <si>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</si>
  <si>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</si>
  <si>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</si>
  <si>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</si>
  <si>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</si>
  <si>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</si>
  <si>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</si>
  <si>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</si>
  <si>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</si>
  <si>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</si>
  <si>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</si>
  <si>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</si>
  <si>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</si>
  <si>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</si>
  <si>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</si>
  <si>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</si>
  <si>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</si>
  <si>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</si>
  <si>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</si>
  <si>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</si>
  <si>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</si>
  <si>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</si>
  <si>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</si>
  <si>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</si>
  <si>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</si>
  <si>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</si>
  <si>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</si>
  <si>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</si>
  <si>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</si>
  <si>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</si>
  <si>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</si>
  <si>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</si>
  <si>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</si>
  <si>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</si>
  <si>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</si>
  <si>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</si>
  <si>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</si>
  <si>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</si>
  <si>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</si>
  <si>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</si>
  <si>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</si>
  <si>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</si>
  <si>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</si>
  <si>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</si>
  <si>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</si>
  <si>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</si>
  <si>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</si>
  <si>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</si>
  <si>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</si>
  <si>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</si>
  <si>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</si>
  <si>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</si>
  <si>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</si>
  <si>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</si>
  <si>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</si>
  <si>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</si>
  <si>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</si>
  <si>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</si>
  <si>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</si>
  <si>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</si>
  <si>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</si>
  <si>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</si>
  <si>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</si>
  <si>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</si>
  <si>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</si>
  <si>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</si>
  <si>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</si>
  <si>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</si>
  <si>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</si>
  <si>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</si>
  <si>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</si>
  <si>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</si>
  <si>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</si>
  <si>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</si>
  <si>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</si>
  <si>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</si>
  <si>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</si>
  <si>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</si>
  <si>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</si>
  <si>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</si>
  <si>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</si>
  <si>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</si>
  <si>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</si>
  <si>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</si>
  <si>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</si>
  <si>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</si>
  <si>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</si>
  <si>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</si>
  <si>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</si>
  <si>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</si>
  <si>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</si>
  <si>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</si>
  <si>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</si>
  <si>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</si>
  <si>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</si>
  <si>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</si>
  <si>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</si>
  <si>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</si>
  <si>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</si>
  <si>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</si>
  <si>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</si>
  <si>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</si>
  <si>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</si>
  <si>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</si>
  <si>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</si>
  <si>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</si>
  <si>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</si>
  <si>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</si>
  <si>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</si>
  <si>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</si>
  <si>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</si>
  <si>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</si>
  <si>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</si>
  <si>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</si>
  <si>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</si>
  <si>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</si>
  <si>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</si>
  <si>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</si>
  <si>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</si>
  <si>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</si>
  <si>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</si>
  <si>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</si>
  <si>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</si>
  <si>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</si>
  <si>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</si>
  <si>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</si>
  <si>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</si>
  <si>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</si>
  <si>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</si>
  <si>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</si>
  <si>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</si>
  <si>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</si>
  <si>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</si>
  <si>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</si>
  <si>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</si>
  <si>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</si>
  <si>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</si>
  <si>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</si>
  <si>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</si>
  <si>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</si>
  <si>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</si>
  <si>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</si>
  <si>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</si>
  <si>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</si>
  <si>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</si>
  <si>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</si>
  <si>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</si>
  <si>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</si>
  <si>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</si>
  <si>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</si>
  <si>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</si>
  <si>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</si>
  <si>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</si>
  <si>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</si>
  <si>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</si>
  <si>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</si>
  <si>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</si>
  <si>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</si>
  <si>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</si>
  <si>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</si>
  <si>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</si>
  <si>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</si>
  <si>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</si>
  <si>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</si>
  <si>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</si>
  <si>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</si>
  <si>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</si>
  <si>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</si>
  <si>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</si>
  <si>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</si>
  <si>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</si>
  <si>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</si>
  <si>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</si>
  <si>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</si>
  <si>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</si>
  <si>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</si>
  <si>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</si>
  <si>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</si>
  <si>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</si>
  <si>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</si>
  <si>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</si>
  <si>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</si>
  <si>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</si>
  <si>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</si>
  <si>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</si>
  <si>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</si>
  <si>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</si>
  <si>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</si>
  <si>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</si>
  <si>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</si>
  <si>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</si>
  <si>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</si>
  <si>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</si>
  <si>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</si>
  <si>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</si>
  <si>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</si>
  <si>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</si>
  <si>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</si>
  <si>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</si>
  <si>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</si>
  <si>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</si>
  <si>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</si>
  <si>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</si>
  <si>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</si>
  <si>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</si>
  <si>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</si>
  <si>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</si>
  <si>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</si>
  <si>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</si>
  <si>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</si>
  <si>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</si>
  <si>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</si>
  <si>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</si>
  <si>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</si>
  <si>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</si>
  <si>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</si>
  <si>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</si>
  <si>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</si>
  <si>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</si>
  <si>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</si>
  <si>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</si>
  <si>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</si>
  <si>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</si>
  <si>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</si>
  <si>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</si>
  <si>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</si>
  <si>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</si>
  <si>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</si>
  <si>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</si>
  <si>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</si>
  <si>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</si>
  <si>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</si>
  <si>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</si>
  <si>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</si>
  <si>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</si>
  <si>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</si>
  <si>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</si>
  <si>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</si>
  <si>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</si>
  <si>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</si>
  <si>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</si>
  <si>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</si>
  <si>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</si>
  <si>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</si>
  <si>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</si>
  <si>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</si>
  <si>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</si>
  <si>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</si>
  <si>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</si>
  <si>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</si>
  <si>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</si>
  <si>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</si>
  <si>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</si>
  <si>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</si>
  <si>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</si>
  <si>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</si>
  <si>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</si>
  <si>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</si>
  <si>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</si>
  <si>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</si>
  <si>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</si>
  <si>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</si>
  <si>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</si>
  <si>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</si>
  <si>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</si>
  <si>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</si>
  <si>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</si>
  <si>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</si>
  <si>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</si>
  <si>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</si>
  <si>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</si>
  <si>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</si>
  <si>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</si>
  <si>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</si>
  <si>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</si>
  <si>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</si>
  <si>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</si>
  <si>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</si>
  <si>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</si>
  <si>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</si>
  <si>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</si>
  <si>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</si>
  <si>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</si>
  <si>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</si>
  <si>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</si>
  <si>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</si>
  <si>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</si>
  <si>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</si>
  <si>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</si>
  <si>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</si>
  <si>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</si>
  <si>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</si>
  <si>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</si>
  <si>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</si>
  <si>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</si>
  <si>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</si>
  <si>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</si>
  <si>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</si>
  <si>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</si>
  <si>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</si>
  <si>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</si>
  <si>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</si>
  <si>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</si>
  <si>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</si>
  <si>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</si>
  <si>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</si>
  <si>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</si>
  <si>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</si>
  <si>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</si>
  <si>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</si>
  <si>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</si>
  <si>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</si>
  <si>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</si>
  <si>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</si>
  <si>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</si>
  <si>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</si>
  <si>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</si>
  <si>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</si>
  <si>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</si>
  <si>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</si>
  <si>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</si>
  <si>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</si>
  <si>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</si>
  <si>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</si>
  <si>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</si>
  <si>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</si>
  <si>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</si>
  <si>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</si>
  <si>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</si>
  <si>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</si>
  <si>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</si>
  <si>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</si>
  <si>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</si>
  <si>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</si>
  <si>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</si>
  <si>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</si>
  <si>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</si>
  <si>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</si>
  <si>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</si>
  <si>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</si>
  <si>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</si>
  <si>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</si>
  <si>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</si>
  <si>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</si>
  <si>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</si>
  <si>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</si>
  <si>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</si>
  <si>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</si>
  <si>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</si>
  <si>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</si>
  <si>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</si>
  <si>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</si>
  <si>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</si>
  <si>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</si>
  <si>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</si>
  <si>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</si>
  <si>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</si>
  <si>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</si>
  <si>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</si>
  <si>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</si>
  <si>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</si>
  <si>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</si>
  <si>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</si>
  <si>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</si>
  <si>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</si>
  <si>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</si>
  <si>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</si>
  <si>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</si>
  <si>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</si>
  <si>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</si>
  <si>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</si>
  <si>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</si>
  <si>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</si>
  <si>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</si>
  <si>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</si>
  <si>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</si>
  <si>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</si>
  <si>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</si>
  <si>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</si>
  <si>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</si>
  <si>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</si>
  <si>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</si>
  <si>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</si>
  <si>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</si>
  <si>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</si>
  <si>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</si>
  <si>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</si>
  <si>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</si>
  <si>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</si>
  <si>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</si>
  <si>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</si>
  <si>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</si>
  <si>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</si>
  <si>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</si>
  <si>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</si>
  <si>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</si>
  <si>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</si>
  <si>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</si>
  <si>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</si>
  <si>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</si>
  <si>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</si>
  <si>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</si>
  <si>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</si>
  <si>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</si>
  <si>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</si>
  <si>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</si>
  <si>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</si>
  <si>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</si>
  <si>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</si>
  <si>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</si>
  <si>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</si>
  <si>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</si>
  <si>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</si>
  <si>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</si>
  <si>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</si>
  <si>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</si>
  <si>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</si>
  <si>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</si>
  <si>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</si>
  <si>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</si>
  <si>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</si>
  <si>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</si>
  <si>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</si>
  <si>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</si>
  <si>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</si>
  <si>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</si>
  <si>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</si>
  <si>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</si>
  <si>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</si>
  <si>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</si>
  <si>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</si>
  <si>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</si>
  <si>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</si>
  <si>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</si>
  <si>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</si>
  <si>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</si>
  <si>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</si>
  <si>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</si>
  <si>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</si>
  <si>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</si>
  <si>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</si>
  <si>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</si>
  <si>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</si>
  <si>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</si>
  <si>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</si>
  <si>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</si>
  <si>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</si>
  <si>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</si>
  <si>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</si>
  <si>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</si>
  <si>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</si>
  <si>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</si>
  <si>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</si>
  <si>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</si>
  <si>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</si>
  <si>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</si>
  <si>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</si>
  <si>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</si>
  <si>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</si>
  <si>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</si>
  <si>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</si>
  <si>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</si>
  <si>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</si>
  <si>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</si>
  <si>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</si>
  <si>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</si>
  <si>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</si>
  <si>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</si>
  <si>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</si>
  <si>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</si>
  <si>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</si>
  <si>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</si>
  <si>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</si>
  <si>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</si>
  <si>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</si>
  <si>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</si>
  <si>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</si>
  <si>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</si>
  <si>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</si>
  <si>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</si>
  <si>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</si>
  <si>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</si>
  <si>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</si>
  <si>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</si>
  <si>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</si>
  <si>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</si>
  <si>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</si>
  <si>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</si>
  <si>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</si>
  <si>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</si>
  <si>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</si>
  <si>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</si>
  <si>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</si>
  <si>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</si>
  <si>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</si>
  <si>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</si>
  <si>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</si>
  <si>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</si>
  <si>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</si>
  <si>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</si>
  <si>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</si>
  <si>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</si>
  <si>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</si>
  <si>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</si>
  <si>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</si>
  <si>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</si>
  <si>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</si>
  <si>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</si>
  <si>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</si>
  <si>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</si>
  <si>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</si>
  <si>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</si>
  <si>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</si>
  <si>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</si>
  <si>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</si>
  <si>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</si>
  <si>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</si>
  <si>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</si>
  <si>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</si>
  <si>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</si>
  <si>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</si>
  <si>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</si>
  <si>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</si>
  <si>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</si>
  <si>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</si>
  <si>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</si>
  <si>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</si>
  <si>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</si>
  <si>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</si>
  <si>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</si>
  <si>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</si>
  <si>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</si>
  <si>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</si>
  <si>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</si>
  <si>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</si>
  <si>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</si>
  <si>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</si>
  <si>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</si>
  <si>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</si>
  <si>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</si>
  <si>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</si>
  <si>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</si>
  <si>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</si>
  <si>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</si>
  <si>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</si>
  <si>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</si>
  <si>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</si>
  <si>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</si>
  <si>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</si>
  <si>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</si>
  <si>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</si>
  <si>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</si>
  <si>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</si>
  <si>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</si>
  <si>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</si>
  <si>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</si>
  <si>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</si>
  <si>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</si>
  <si>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</si>
  <si>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</si>
  <si>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</si>
  <si>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</si>
  <si>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</si>
  <si>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</si>
  <si>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</si>
  <si>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</si>
  <si>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</si>
  <si>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</si>
  <si>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</si>
  <si>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</si>
  <si>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</si>
  <si>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</si>
  <si>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</si>
  <si>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</si>
  <si>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</si>
  <si>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</si>
  <si>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</si>
  <si>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</si>
  <si>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</si>
  <si>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</si>
  <si>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</si>
  <si>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</si>
  <si>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</si>
  <si>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</si>
  <si>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</si>
  <si>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</si>
  <si>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</si>
  <si>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</si>
  <si>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</si>
  <si>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</si>
  <si>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</si>
  <si>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</si>
  <si>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</si>
  <si>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</si>
  <si>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</si>
  <si>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</si>
  <si>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</si>
  <si>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</si>
  <si>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</si>
  <si>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</si>
  <si>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</si>
  <si>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</si>
  <si>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</si>
  <si>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</si>
  <si>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</si>
  <si>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</si>
  <si>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</si>
  <si>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</si>
  <si>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</si>
  <si>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</si>
  <si>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</si>
  <si>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</si>
  <si>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</si>
  <si>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</si>
  <si>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</si>
  <si>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</si>
  <si>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</si>
  <si>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</si>
  <si>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</si>
  <si>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</si>
  <si>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</si>
  <si>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</si>
  <si>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</si>
  <si>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</si>
  <si>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</si>
  <si>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</si>
  <si>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</si>
  <si>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</si>
  <si>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</si>
  <si>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</si>
  <si>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</si>
  <si>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</si>
  <si>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</si>
  <si>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</si>
  <si>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</si>
  <si>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</si>
  <si>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</si>
  <si>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</si>
  <si>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</si>
  <si>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</si>
  <si>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</si>
  <si>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</si>
  <si>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</si>
  <si>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</si>
  <si>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</si>
  <si>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</si>
  <si>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</si>
  <si>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</si>
  <si>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</si>
  <si>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</si>
  <si>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</si>
  <si>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</si>
  <si>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</si>
  <si>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</si>
  <si>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</si>
  <si>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</si>
  <si>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</si>
  <si>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</si>
  <si>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</si>
  <si>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</si>
  <si>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</si>
  <si>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</si>
  <si>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</si>
  <si>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</si>
  <si>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</si>
  <si>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</si>
  <si>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</si>
  <si>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</si>
  <si>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</si>
  <si>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</si>
  <si>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</si>
  <si>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</si>
  <si>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</si>
  <si>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</si>
  <si>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</si>
  <si>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</si>
  <si>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</si>
  <si>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</si>
  <si>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</si>
  <si>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</si>
  <si>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</si>
  <si>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</si>
  <si>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</si>
  <si>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</si>
  <si>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</si>
  <si>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</si>
  <si>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</si>
  <si>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</si>
  <si>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</si>
  <si>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</si>
  <si>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</si>
  <si>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</si>
  <si>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</si>
  <si>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</si>
  <si>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</si>
  <si>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</si>
  <si>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</si>
  <si>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</si>
  <si>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</si>
  <si>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</si>
  <si>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</si>
  <si>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</si>
  <si>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</si>
  <si>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</si>
  <si>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</si>
  <si>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</si>
  <si>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</si>
  <si>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</si>
  <si>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</si>
  <si>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</si>
  <si>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</si>
  <si>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</si>
  <si>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</si>
  <si>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</si>
  <si>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</si>
  <si>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</si>
  <si>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</si>
  <si>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</si>
  <si>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</si>
  <si>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</si>
  <si>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</si>
  <si>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</si>
  <si>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</si>
  <si>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</si>
  <si>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</si>
  <si>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</si>
  <si>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</si>
  <si>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</si>
  <si>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</si>
  <si>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</si>
  <si>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</si>
  <si>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</si>
  <si>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</si>
  <si>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</si>
  <si>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</si>
  <si>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</si>
  <si>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</si>
  <si>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</si>
  <si>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</si>
  <si>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</si>
  <si>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</si>
  <si>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</si>
  <si>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</si>
  <si>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</si>
  <si>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</si>
  <si>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</si>
  <si>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</si>
  <si>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</si>
  <si>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</si>
  <si>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</si>
  <si>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</si>
  <si>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</si>
  <si>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</si>
  <si>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</si>
  <si>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</si>
  <si>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</si>
  <si>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</si>
  <si>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</si>
  <si>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</si>
  <si>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</si>
  <si>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</si>
  <si>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</si>
  <si>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</si>
  <si>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</si>
  <si>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</si>
  <si>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</si>
  <si>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</si>
  <si>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</si>
  <si>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</si>
  <si>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</si>
  <si>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</si>
  <si>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</si>
  <si>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</si>
  <si>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</si>
  <si>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</si>
  <si>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</si>
  <si>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</si>
  <si>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</si>
  <si>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</si>
  <si>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</si>
  <si>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</si>
  <si>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</si>
  <si>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</si>
  <si>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</si>
  <si>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</si>
  <si>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</si>
  <si>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</si>
  <si>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</si>
  <si>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</si>
  <si>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</si>
  <si>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</si>
  <si>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</si>
  <si>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</si>
  <si>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</si>
  <si>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</si>
  <si>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</si>
  <si>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</si>
  <si>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</si>
  <si>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</si>
  <si>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</si>
  <si>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</si>
  <si>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</si>
  <si>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</si>
  <si>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</si>
  <si>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</si>
  <si>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</si>
  <si>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</si>
  <si>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</si>
  <si>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</si>
  <si>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</si>
  <si>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</si>
  <si>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</si>
  <si>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</si>
  <si>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</si>
  <si>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</si>
  <si>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</si>
  <si>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</si>
  <si>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</si>
  <si>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</si>
  <si>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</si>
  <si>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</si>
  <si>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</si>
  <si>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</si>
  <si>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</si>
  <si>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</si>
  <si>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</si>
  <si>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</si>
  <si>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</si>
  <si>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</si>
  <si>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</si>
  <si>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</si>
  <si>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</si>
  <si>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</si>
  <si>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</si>
  <si>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</si>
  <si>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</si>
  <si>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</si>
  <si>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</si>
  <si>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</si>
  <si>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</si>
  <si>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</si>
  <si>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</si>
  <si>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</si>
  <si>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</si>
  <si>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</si>
  <si>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</si>
  <si>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</si>
  <si>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</si>
  <si>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</si>
  <si>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</si>
  <si>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</si>
  <si>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</si>
  <si>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</si>
  <si>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</si>
  <si>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</si>
  <si>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</si>
  <si>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</si>
  <si>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</si>
  <si>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</si>
  <si>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</si>
  <si>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</si>
  <si>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</si>
  <si>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</si>
  <si>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</si>
  <si>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</si>
  <si>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</si>
  <si>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</si>
  <si>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</si>
  <si>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</si>
  <si>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</si>
  <si>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</si>
  <si>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</si>
  <si>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</si>
  <si>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</si>
  <si>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</si>
  <si>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</si>
  <si>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</si>
  <si>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</si>
  <si>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</si>
  <si>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</si>
  <si>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</si>
  <si>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</si>
  <si>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</si>
  <si>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</si>
  <si>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</si>
  <si>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</si>
  <si>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</si>
  <si>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</si>
  <si>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</si>
  <si>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</si>
  <si>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</si>
  <si>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</si>
  <si>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</si>
  <si>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</si>
  <si>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</si>
  <si>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</si>
  <si>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</si>
  <si>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</si>
  <si>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</si>
  <si>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</si>
  <si>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</si>
  <si>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</si>
  <si>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</si>
  <si>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</si>
  <si>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</si>
  <si>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</si>
  <si>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</si>
  <si>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</si>
  <si>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</si>
  <si>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</si>
  <si>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</si>
  <si>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</si>
  <si>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</si>
  <si>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</si>
  <si>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</si>
  <si>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</si>
  <si>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</si>
  <si>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</si>
  <si>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</si>
  <si>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</si>
  <si>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</si>
  <si>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</si>
  <si>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</si>
  <si>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</si>
  <si>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</si>
  <si>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</si>
  <si>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</si>
  <si>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</si>
  <si>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</si>
  <si>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</si>
  <si>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</si>
  <si>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</si>
  <si>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</si>
  <si>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</si>
  <si>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</si>
  <si>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</si>
  <si>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</si>
  <si>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</si>
  <si>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</si>
  <si>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</si>
  <si>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</si>
  <si>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</si>
  <si>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</si>
  <si>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</si>
  <si>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</si>
  <si>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</si>
  <si>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</si>
  <si>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</si>
  <si>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</si>
  <si>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</si>
  <si>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</si>
  <si>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</si>
  <si>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</si>
  <si>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</si>
  <si>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</si>
  <si>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</si>
  <si>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</si>
  <si>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</si>
  <si>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</si>
  <si>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</si>
  <si>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</si>
  <si>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</si>
  <si>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</si>
  <si>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</si>
  <si>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</si>
  <si>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</si>
  <si>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</si>
  <si>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</si>
  <si>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</si>
  <si>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</si>
  <si>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</si>
  <si>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</si>
  <si>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</si>
  <si>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</si>
  <si>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</si>
  <si>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</si>
  <si>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</si>
  <si>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</si>
  <si>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</si>
  <si>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</si>
  <si>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</si>
  <si>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</si>
  <si>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</si>
  <si>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</si>
  <si>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</si>
  <si>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</si>
  <si>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</si>
  <si>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</si>
  <si>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</si>
  <si>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</si>
  <si>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</si>
  <si>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</si>
  <si>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</si>
  <si>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</si>
  <si>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</si>
  <si>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</si>
  <si>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</si>
  <si>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</si>
  <si>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</si>
  <si>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</si>
  <si>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</si>
  <si>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</si>
  <si>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</si>
  <si>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</si>
  <si>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</si>
  <si>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</si>
  <si>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</si>
  <si>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</si>
  <si>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</si>
  <si>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</si>
  <si>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</si>
  <si>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</si>
  <si>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</si>
  <si>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</si>
  <si>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</si>
  <si>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</si>
  <si>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</si>
  <si>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</si>
  <si>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</si>
  <si>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</si>
  <si>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</si>
  <si>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</si>
  <si>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</si>
  <si>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</si>
  <si>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</si>
  <si>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</si>
  <si>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</si>
  <si>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</si>
  <si>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</si>
  <si>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</si>
  <si>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</si>
  <si>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</si>
  <si>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</si>
  <si>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</si>
  <si>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</si>
  <si>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</si>
  <si>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</si>
  <si>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</si>
  <si>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</si>
  <si>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</si>
  <si>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</si>
  <si>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</si>
  <si>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</si>
  <si>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</si>
  <si>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</si>
  <si>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</si>
  <si>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</si>
  <si>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</si>
  <si>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</si>
  <si>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</si>
  <si>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</si>
  <si>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</si>
  <si>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</si>
  <si>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</si>
  <si>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</si>
  <si>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</si>
  <si>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</si>
  <si>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</si>
  <si>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</si>
  <si>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</si>
  <si>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</si>
  <si>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</si>
  <si>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</si>
  <si>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</si>
  <si>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</si>
  <si>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</si>
  <si>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</si>
  <si>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</si>
  <si>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</si>
  <si>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</si>
  <si>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</si>
  <si>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</si>
  <si>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</si>
  <si>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</si>
  <si>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</si>
  <si>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</si>
  <si>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</si>
  <si>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</si>
  <si>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</si>
  <si>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</si>
  <si>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</si>
  <si>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</si>
  <si>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</si>
  <si>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</si>
  <si>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</si>
  <si>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</si>
  <si>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</si>
  <si>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</si>
  <si>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</si>
  <si>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</si>
  <si>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</si>
  <si>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</si>
  <si>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</si>
  <si>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</si>
  <si>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</si>
  <si>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</si>
  <si>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</si>
  <si>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</si>
  <si>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</si>
  <si>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</si>
  <si>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</si>
  <si>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</si>
  <si>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</si>
  <si>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</si>
  <si>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</si>
  <si>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</si>
  <si>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</si>
  <si>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</si>
  <si>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</si>
  <si>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</si>
  <si>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</si>
  <si>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</si>
  <si>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</si>
  <si>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</si>
  <si>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</si>
  <si>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</si>
  <si>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</si>
  <si>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</si>
  <si>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</si>
  <si>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</si>
  <si>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</si>
  <si>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</si>
  <si>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</si>
  <si>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</si>
  <si>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</si>
  <si>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</si>
  <si>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</si>
  <si>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</si>
  <si>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</si>
  <si>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</si>
  <si>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</si>
  <si>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</si>
  <si>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</si>
  <si>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</si>
  <si>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</si>
  <si>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</si>
  <si>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</si>
  <si>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</si>
  <si>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</si>
  <si>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</si>
  <si>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</si>
  <si>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</si>
  <si>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</si>
  <si>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</si>
  <si>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</si>
  <si>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</si>
  <si>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</si>
  <si>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</si>
  <si>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</si>
  <si>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</si>
  <si>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</si>
  <si>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</si>
  <si>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</si>
  <si>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</si>
  <si>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</si>
  <si>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</si>
  <si>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</si>
  <si>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</si>
  <si>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</si>
  <si>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</si>
  <si>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</si>
  <si>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</si>
  <si>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</si>
  <si>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</si>
  <si>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</si>
  <si>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</si>
  <si>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</si>
  <si>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</si>
  <si>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</si>
  <si>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</si>
  <si>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</si>
  <si>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</si>
  <si>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</si>
  <si>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</si>
  <si>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</si>
  <si>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</si>
  <si>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</si>
  <si>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</si>
  <si>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</si>
  <si>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</si>
  <si>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</si>
  <si>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</si>
  <si>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</si>
  <si>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</si>
  <si>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</si>
  <si>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</si>
  <si>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</si>
  <si>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</si>
  <si>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</si>
  <si>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</si>
  <si>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</si>
  <si>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</si>
  <si>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</si>
  <si>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</si>
  <si>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</si>
  <si>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</si>
  <si>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</si>
  <si>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</si>
  <si>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</si>
  <si>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</si>
  <si>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</si>
  <si>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</si>
  <si>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</si>
  <si>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</si>
  <si>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</si>
  <si>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</si>
  <si>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</si>
  <si>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</si>
  <si>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</si>
  <si>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</si>
  <si>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</si>
  <si>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</si>
  <si>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</si>
  <si>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</si>
  <si>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</si>
  <si>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</si>
  <si>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</si>
  <si>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</si>
  <si>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</si>
  <si>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</si>
  <si>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</si>
  <si>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</si>
  <si>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</si>
  <si>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</si>
  <si>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</si>
  <si>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</si>
  <si>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</si>
  <si>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</si>
  <si>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</si>
  <si>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</si>
  <si>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</si>
  <si>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</si>
  <si>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</si>
  <si>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</si>
  <si>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</si>
  <si>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</si>
  <si>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</si>
  <si>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</si>
  <si>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</si>
  <si>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</si>
  <si>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</si>
  <si>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</si>
  <si>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</si>
  <si>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</si>
  <si>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</si>
  <si>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</si>
  <si>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</si>
  <si>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</si>
  <si>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</si>
  <si>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</si>
  <si>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</si>
  <si>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</si>
  <si>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</si>
  <si>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</si>
  <si>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</si>
  <si>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</si>
  <si>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</si>
  <si>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</si>
  <si>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</si>
  <si>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</si>
  <si>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</si>
  <si>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</si>
  <si>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</si>
  <si>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</si>
  <si>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</si>
  <si>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</si>
  <si>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</si>
  <si>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</si>
  <si>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</si>
  <si>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</si>
  <si>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</si>
  <si>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</si>
  <si>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</si>
  <si>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</si>
  <si>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</si>
  <si>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</si>
  <si>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</si>
  <si>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</si>
  <si>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</si>
  <si>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</si>
  <si>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</si>
  <si>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</si>
  <si>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</si>
  <si>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</si>
  <si>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</si>
  <si>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</si>
  <si>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</si>
  <si>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</si>
  <si>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</si>
  <si>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</si>
  <si>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</si>
  <si>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</si>
  <si>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</si>
  <si>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</si>
  <si>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</si>
  <si>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</si>
  <si>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</si>
  <si>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</si>
  <si>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</si>
  <si>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</si>
  <si>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</si>
  <si>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</si>
  <si>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</si>
  <si>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</si>
  <si>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</si>
  <si>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</si>
  <si>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</si>
  <si>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</si>
  <si>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</si>
  <si>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</si>
  <si>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</si>
  <si>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</si>
  <si>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</si>
  <si>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</si>
  <si>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</si>
  <si>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</si>
  <si>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</si>
  <si>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</si>
  <si>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</si>
  <si>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</si>
  <si>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</si>
  <si>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</si>
  <si>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</si>
  <si>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</si>
  <si>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</si>
  <si>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</si>
  <si>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</si>
  <si>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</si>
  <si>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</si>
  <si>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</si>
  <si>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</si>
  <si>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</si>
  <si>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</si>
  <si>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</si>
  <si>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</si>
  <si>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</si>
  <si>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</si>
  <si>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</si>
  <si>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</si>
  <si>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</si>
  <si>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</si>
  <si>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</si>
  <si>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</si>
  <si>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</si>
  <si>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</si>
  <si>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</si>
  <si>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</si>
  <si>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</si>
  <si>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</si>
  <si>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</si>
  <si>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</si>
  <si>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</si>
  <si>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</si>
  <si>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</si>
  <si>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</si>
  <si>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</si>
  <si>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</si>
  <si>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</si>
  <si>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</si>
  <si>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</si>
  <si>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</si>
  <si>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</si>
  <si>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</si>
  <si>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</si>
  <si>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</si>
  <si>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</si>
  <si>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</si>
  <si>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</si>
  <si>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</si>
  <si>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</si>
  <si>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</si>
  <si>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</si>
  <si>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</si>
  <si>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</si>
  <si>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</si>
  <si>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</si>
  <si>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</si>
  <si>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</si>
  <si>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</si>
  <si>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</si>
  <si>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</si>
  <si>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</si>
  <si>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</si>
  <si>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</si>
  <si>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</si>
  <si>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</si>
  <si>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</si>
  <si>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</si>
  <si>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</si>
  <si>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</si>
  <si>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</si>
  <si>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</si>
  <si>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</si>
  <si>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</si>
  <si>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</si>
  <si>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</si>
  <si>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</si>
  <si>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</si>
  <si>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</si>
  <si>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</si>
  <si>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</si>
  <si>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</si>
  <si>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</si>
  <si>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</si>
  <si>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</si>
  <si>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</si>
  <si>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</si>
  <si>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</si>
  <si>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</si>
  <si>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</si>
  <si>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</si>
  <si>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</si>
  <si>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</si>
  <si>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</si>
  <si>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</si>
  <si>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</si>
  <si>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</si>
  <si>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</si>
  <si>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</si>
  <si>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</si>
  <si>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</si>
  <si>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</si>
  <si>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</si>
  <si>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</si>
  <si>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</si>
  <si>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</si>
  <si>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</si>
  <si>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</si>
  <si>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</si>
  <si>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</si>
  <si>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</si>
  <si>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</si>
  <si>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</si>
  <si>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</si>
  <si>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</si>
  <si>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</si>
  <si>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</si>
  <si>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</si>
  <si>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</si>
  <si>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</si>
  <si>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</si>
  <si>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</si>
  <si>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</si>
  <si>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</si>
  <si>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</si>
  <si>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</si>
  <si>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</si>
  <si>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</si>
  <si>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</si>
  <si>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</si>
  <si>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</si>
  <si>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</si>
  <si>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</si>
  <si>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</si>
  <si>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</si>
  <si>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</si>
  <si>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</si>
  <si>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</si>
  <si>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</si>
  <si>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</si>
  <si>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</si>
  <si>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</si>
  <si>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</si>
  <si>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</si>
  <si>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</si>
  <si>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</si>
  <si>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</si>
  <si>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</si>
  <si>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</si>
  <si>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</si>
  <si>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</si>
  <si>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</si>
  <si>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</si>
  <si>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</si>
  <si>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</si>
  <si>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</si>
  <si>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</si>
  <si>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</si>
  <si>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</si>
  <si>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</si>
  <si>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</si>
  <si>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</si>
  <si>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</si>
  <si>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</si>
  <si>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</si>
  <si>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</si>
  <si>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</si>
  <si>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</si>
  <si>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</si>
  <si>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</si>
  <si>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</si>
  <si>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</si>
  <si>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</si>
  <si>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</si>
  <si>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</si>
  <si>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</si>
  <si>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</si>
  <si>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</si>
  <si>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</si>
  <si>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</si>
  <si>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</si>
  <si>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</si>
  <si>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</si>
  <si>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</si>
  <si>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</si>
  <si>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</si>
  <si>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</si>
  <si>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</si>
  <si>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</si>
  <si>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</si>
  <si>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</si>
  <si>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</si>
  <si>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</si>
  <si>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</si>
  <si>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</si>
  <si>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</si>
  <si>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</si>
  <si>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</si>
  <si>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</si>
  <si>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</si>
  <si>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</si>
  <si>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</si>
  <si>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</si>
  <si>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</si>
  <si>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</si>
  <si>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</si>
  <si>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</si>
  <si>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</si>
  <si>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</si>
  <si>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</si>
  <si>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</si>
  <si>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</si>
  <si>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</si>
  <si>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</si>
  <si>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</si>
  <si>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</si>
  <si>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</si>
  <si>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</si>
  <si>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</si>
  <si>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</si>
  <si>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</si>
  <si>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</si>
  <si>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</si>
  <si>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</si>
  <si>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</si>
  <si>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</si>
  <si>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</si>
  <si>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</si>
  <si>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</si>
  <si>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</si>
  <si>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</si>
  <si>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</si>
  <si>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</si>
  <si>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</si>
  <si>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</si>
  <si>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</si>
  <si>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</si>
  <si>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</si>
  <si>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</si>
  <si>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</si>
  <si>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</si>
  <si>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</si>
  <si>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</si>
  <si>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</si>
  <si>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</si>
  <si>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</si>
  <si>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</si>
  <si>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</si>
  <si>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</si>
  <si>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</si>
  <si>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</si>
  <si>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</si>
  <si>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</si>
  <si>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</si>
  <si>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</si>
  <si>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</si>
  <si>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</si>
  <si>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</si>
  <si>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</si>
  <si>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</si>
  <si>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</si>
  <si>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</si>
  <si>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</si>
  <si>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</si>
  <si>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</si>
  <si>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</si>
  <si>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</si>
  <si>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</si>
  <si>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</si>
  <si>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</si>
  <si>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</si>
  <si>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</si>
  <si>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</si>
  <si>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</si>
  <si>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</si>
  <si>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</si>
  <si>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</si>
  <si>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</si>
  <si>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</si>
  <si>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</si>
  <si>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</si>
  <si>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</si>
  <si>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</si>
  <si>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</si>
  <si>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</si>
  <si>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</si>
  <si>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</si>
  <si>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</si>
  <si>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</si>
  <si>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</si>
  <si>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</si>
  <si>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</si>
  <si>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</si>
  <si>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</si>
  <si>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</si>
  <si>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</si>
  <si>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</si>
  <si>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</si>
  <si>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</si>
  <si>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</si>
  <si>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</si>
  <si>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</si>
  <si>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</si>
  <si>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</si>
  <si>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</si>
  <si>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</si>
  <si>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</si>
  <si>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</si>
  <si>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</si>
  <si>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</si>
  <si>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</si>
  <si>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</si>
  <si>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</si>
  <si>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</si>
  <si>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</si>
  <si>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</si>
  <si>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</si>
  <si>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</si>
  <si>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</si>
  <si>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</si>
  <si>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</si>
  <si>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</si>
  <si>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</si>
  <si>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</si>
  <si>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</si>
  <si>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</si>
  <si>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</si>
  <si>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</si>
  <si>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</si>
  <si>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</si>
  <si>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</si>
  <si>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</si>
  <si>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</si>
  <si>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</si>
  <si>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</si>
  <si>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</si>
  <si>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</si>
  <si>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</si>
  <si>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</si>
  <si>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</si>
  <si>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</si>
  <si>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</si>
  <si>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</si>
  <si>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</si>
  <si>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</si>
  <si>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</si>
  <si>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</si>
  <si>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</si>
  <si>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</si>
  <si>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</si>
  <si>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</si>
  <si>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</si>
  <si>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</si>
  <si>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</si>
  <si>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</si>
  <si>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</si>
  <si>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</si>
  <si>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</si>
  <si>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</si>
  <si>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</si>
  <si>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</si>
  <si>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</si>
  <si>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</si>
  <si>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</si>
  <si>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</si>
  <si>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</si>
  <si>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</si>
  <si>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</si>
  <si>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</si>
  <si>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</si>
  <si>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</si>
  <si>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</si>
  <si>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</si>
  <si>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</si>
  <si>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</si>
  <si>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</si>
  <si>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</si>
  <si>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</si>
  <si>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</si>
  <si>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</si>
  <si>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</si>
  <si>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</si>
  <si>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</si>
  <si>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</si>
  <si>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</si>
  <si>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</si>
  <si>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</si>
  <si>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</si>
  <si>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</si>
  <si>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</si>
  <si>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</si>
  <si>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</si>
  <si>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</si>
  <si>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</si>
  <si>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</si>
  <si>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</si>
  <si>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</si>
  <si>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</si>
  <si>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</si>
  <si>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</si>
  <si>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</si>
  <si>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</si>
  <si>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</si>
  <si>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</si>
  <si>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</si>
  <si>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</si>
  <si>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</si>
  <si>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</si>
  <si>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</si>
  <si>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</si>
  <si>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</si>
  <si>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</si>
  <si>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</si>
  <si>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</si>
  <si>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</si>
  <si>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</si>
  <si>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</si>
  <si>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</si>
  <si>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</si>
  <si>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</si>
  <si>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</si>
  <si>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</si>
  <si>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</si>
  <si>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</si>
  <si>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</si>
  <si>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</si>
  <si>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</si>
  <si>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</si>
  <si>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</si>
  <si>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</si>
  <si>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</si>
  <si>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</si>
  <si>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</si>
  <si>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</si>
  <si>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</si>
  <si>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</si>
  <si>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</si>
  <si>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</si>
  <si>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</si>
  <si>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</si>
  <si>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</si>
  <si>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</si>
  <si>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</si>
  <si>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</si>
  <si>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</si>
  <si>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</si>
  <si>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</si>
  <si>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</si>
  <si>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</si>
  <si>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</si>
  <si>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</si>
  <si>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</si>
  <si>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</si>
  <si>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</si>
  <si>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</si>
  <si>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</si>
  <si>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</si>
  <si>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</si>
  <si>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</si>
  <si>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</si>
  <si>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</si>
  <si>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</si>
  <si>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</si>
  <si>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</si>
  <si>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</si>
  <si>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</si>
  <si>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</si>
  <si>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</si>
  <si>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</si>
  <si>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</si>
  <si>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</si>
  <si>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</si>
  <si>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</si>
  <si>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</si>
  <si>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</si>
  <si>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</si>
  <si>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</si>
  <si>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</si>
  <si>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</si>
  <si>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</si>
  <si>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</si>
  <si>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</si>
  <si>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</si>
  <si>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</si>
  <si>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</si>
  <si>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</si>
  <si>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</si>
  <si>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</si>
  <si>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</si>
  <si>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</si>
  <si>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</si>
  <si>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</si>
  <si>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</si>
  <si>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</si>
  <si>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</si>
  <si>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</si>
  <si>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</si>
  <si>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</si>
  <si>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</si>
  <si>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</si>
  <si>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</si>
  <si>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</si>
  <si>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</si>
  <si>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</si>
  <si>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</si>
  <si>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</si>
  <si>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</si>
  <si>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</si>
  <si>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</si>
  <si>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</si>
  <si>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</si>
  <si>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</si>
  <si>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</si>
  <si>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</si>
  <si>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</si>
  <si>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</si>
  <si>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</si>
  <si>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</si>
  <si>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</si>
  <si>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</si>
  <si>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</si>
  <si>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</si>
  <si>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</si>
  <si>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</si>
  <si>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</si>
  <si>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</si>
  <si>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</si>
  <si>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</si>
  <si>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</si>
  <si>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</si>
  <si>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</si>
  <si>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</si>
  <si>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</si>
  <si>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</si>
  <si>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</si>
  <si>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</si>
  <si>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</si>
  <si>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</si>
  <si>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</si>
  <si>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</si>
  <si>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</si>
  <si>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</si>
  <si>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</si>
  <si>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</si>
  <si>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</si>
  <si>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</si>
  <si>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</si>
  <si>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</si>
  <si>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</si>
  <si>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</si>
  <si>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</si>
  <si>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</si>
  <si>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</si>
  <si>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</si>
  <si>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</si>
  <si>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</si>
  <si>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</si>
  <si>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</si>
  <si>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</si>
  <si>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</si>
  <si>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</si>
  <si>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</si>
  <si>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</si>
  <si>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</si>
  <si>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</si>
  <si>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</si>
  <si>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</si>
  <si>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</si>
  <si>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</si>
  <si>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</si>
  <si>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</si>
  <si>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</si>
  <si>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</si>
  <si>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</si>
  <si>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</si>
  <si>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</si>
  <si>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</si>
  <si>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</si>
  <si>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</si>
  <si>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</si>
  <si>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</si>
  <si>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</si>
  <si>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</si>
  <si>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</si>
  <si>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</si>
  <si>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</si>
  <si>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</si>
  <si>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</si>
  <si>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</si>
  <si>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</si>
  <si>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</si>
  <si>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</si>
  <si>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</si>
  <si>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</si>
  <si>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</si>
  <si>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</si>
  <si>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</si>
  <si>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</si>
  <si>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</si>
  <si>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</si>
  <si>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</si>
  <si>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</si>
  <si>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</si>
  <si>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</si>
  <si>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</si>
  <si>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</si>
  <si>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</si>
  <si>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</si>
  <si>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</si>
  <si>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</si>
  <si>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</si>
  <si>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</si>
  <si>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</si>
  <si>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</si>
  <si>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</si>
  <si>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</si>
  <si>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</si>
  <si>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</si>
  <si>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</si>
  <si>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</si>
  <si>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</si>
  <si>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</si>
  <si>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</si>
  <si>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</si>
  <si>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</si>
  <si>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</si>
  <si>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</si>
  <si>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</si>
  <si>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</si>
  <si>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</si>
  <si>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</si>
  <si>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</si>
  <si>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</si>
  <si>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</si>
  <si>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</si>
  <si>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</si>
  <si>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</si>
  <si>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</si>
  <si>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</si>
  <si>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</si>
  <si>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</si>
  <si>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</si>
  <si>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</si>
  <si>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</si>
  <si>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</si>
  <si>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</si>
  <si>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</si>
  <si>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</si>
  <si>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</si>
  <si>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</si>
  <si>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</si>
  <si>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</si>
  <si>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</si>
  <si>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</si>
  <si>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</si>
  <si>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</si>
  <si>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</si>
  <si>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</si>
  <si>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</si>
  <si>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</si>
  <si>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</si>
  <si>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</si>
  <si>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</si>
  <si>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</si>
  <si>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</si>
  <si>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</si>
  <si>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</si>
  <si>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</si>
  <si>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</si>
  <si>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</si>
  <si>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</si>
  <si>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</si>
  <si>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</si>
  <si>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</si>
  <si>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</si>
  <si>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</si>
  <si>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</si>
  <si>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</si>
  <si>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</si>
  <si>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</si>
  <si>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</si>
  <si>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</si>
  <si>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</si>
  <si>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</si>
  <si>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</si>
  <si>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</si>
  <si>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</si>
  <si>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</si>
  <si>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</si>
  <si>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</si>
  <si>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</si>
  <si>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</si>
  <si>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</si>
  <si>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</si>
  <si>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</si>
  <si>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</si>
  <si>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</si>
  <si>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</si>
  <si>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</si>
  <si>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</si>
  <si>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</si>
  <si>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</si>
  <si>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</si>
  <si>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</si>
  <si>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</si>
  <si>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</si>
  <si>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</si>
  <si>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</si>
  <si>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</si>
  <si>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</si>
  <si>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</si>
  <si>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</si>
  <si>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</si>
  <si>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</si>
  <si>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</si>
  <si>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</si>
  <si>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</si>
  <si>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</si>
  <si>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</si>
  <si>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</si>
  <si>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</si>
  <si>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</si>
  <si>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</si>
  <si>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</si>
  <si>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</si>
  <si>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</si>
  <si>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</si>
  <si>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</si>
  <si>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</si>
  <si>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</si>
  <si>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</si>
  <si>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</si>
  <si>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</si>
  <si>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</si>
  <si>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</si>
  <si>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</si>
  <si>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</si>
  <si>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</si>
  <si>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</si>
  <si>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</si>
  <si>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</si>
  <si>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</si>
  <si>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</si>
  <si>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</si>
  <si>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</si>
  <si>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</si>
  <si>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</si>
  <si>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</si>
  <si>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</si>
  <si>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</si>
  <si>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</si>
  <si>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</si>
  <si>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</si>
  <si>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</si>
  <si>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</si>
  <si>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</si>
  <si>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</si>
  <si>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</si>
  <si>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</si>
  <si>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</si>
  <si>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</si>
  <si>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</si>
  <si>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</si>
  <si>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</si>
  <si>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</si>
  <si>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</si>
  <si>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</si>
  <si>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</si>
  <si>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</si>
  <si>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</si>
  <si>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</si>
  <si>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</si>
  <si>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</si>
  <si>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</si>
  <si>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</si>
  <si>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</si>
  <si>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</si>
  <si>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</si>
  <si>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</si>
  <si>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</si>
  <si>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</si>
  <si>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</si>
  <si>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</si>
  <si>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</si>
  <si>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</si>
  <si>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</si>
  <si>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</si>
  <si>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</si>
  <si>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</si>
  <si>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</si>
  <si>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</si>
  <si>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</si>
  <si>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</si>
  <si>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</si>
  <si>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</si>
  <si>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</si>
  <si>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</si>
  <si>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</si>
  <si>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</si>
  <si>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</si>
  <si>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</si>
  <si>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</si>
  <si>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</si>
  <si>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</si>
  <si>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</si>
  <si>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</si>
  <si>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</si>
  <si>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</si>
  <si>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</si>
  <si>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</si>
  <si>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</si>
  <si>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</si>
  <si>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</si>
  <si>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</si>
  <si>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</si>
  <si>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</si>
  <si>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</si>
  <si>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</si>
  <si>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</si>
  <si>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</si>
  <si>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</si>
  <si>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</si>
  <si>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</si>
  <si>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</si>
  <si>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</si>
  <si>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</si>
  <si>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</si>
  <si>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</si>
  <si>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</si>
  <si>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</si>
  <si>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</si>
  <si>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</si>
  <si>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</si>
  <si>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</si>
  <si>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</si>
  <si>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</si>
  <si>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</si>
  <si>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</si>
  <si>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</si>
  <si>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</si>
  <si>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</si>
  <si>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</si>
  <si>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</si>
  <si>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</si>
  <si>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</si>
  <si>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</si>
  <si>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</si>
  <si>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</si>
  <si>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</si>
  <si>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</si>
  <si>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</si>
  <si>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</si>
  <si>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</si>
  <si>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</si>
  <si>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</si>
  <si>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</si>
  <si>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</si>
  <si>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</si>
  <si>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</si>
  <si>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</si>
  <si>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</si>
  <si>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</si>
  <si>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</si>
  <si>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</si>
  <si>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</si>
  <si>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</si>
  <si>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</si>
  <si>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</si>
  <si>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</si>
  <si>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</si>
  <si>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</si>
  <si>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</si>
  <si>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</si>
  <si>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</si>
  <si>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</si>
  <si>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</si>
  <si>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</si>
  <si>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</si>
  <si>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</si>
  <si>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</si>
  <si>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</si>
  <si>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</si>
  <si>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</si>
  <si>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</si>
  <si>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</si>
  <si>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</si>
  <si>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</si>
  <si>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</si>
  <si>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</si>
  <si>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</si>
  <si>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</si>
  <si>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</si>
  <si>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</si>
  <si>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</si>
  <si>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</si>
  <si>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</si>
  <si>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</si>
  <si>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</si>
  <si>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</si>
  <si>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</si>
  <si>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</si>
  <si>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</si>
  <si>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</si>
  <si>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</si>
  <si>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</si>
  <si>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</si>
  <si>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</si>
  <si>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</si>
  <si>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</si>
  <si>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</si>
  <si>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</si>
  <si>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</si>
  <si>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</si>
  <si>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</si>
  <si>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</si>
  <si>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</si>
  <si>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</si>
  <si>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</si>
  <si>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</si>
  <si>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</si>
  <si>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</si>
  <si>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</si>
  <si>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</si>
  <si>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</si>
  <si>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</si>
  <si>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</si>
  <si>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</si>
  <si>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</si>
  <si>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</si>
  <si>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</si>
  <si>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</si>
  <si>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</si>
  <si>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</si>
  <si>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</si>
  <si>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</si>
  <si>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</si>
  <si>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</si>
  <si>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</si>
  <si>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</si>
  <si>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</si>
  <si>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</si>
  <si>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</si>
  <si>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</si>
  <si>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</si>
  <si>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</si>
  <si>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</si>
  <si>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</si>
  <si>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</si>
  <si>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</si>
  <si>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</si>
  <si>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</si>
  <si>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</si>
  <si>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</si>
  <si>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</si>
  <si>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</si>
  <si>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</si>
  <si>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</si>
  <si>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</si>
  <si>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</si>
  <si>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</si>
  <si>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</si>
  <si>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</si>
  <si>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</si>
  <si>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</si>
  <si>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</si>
  <si>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</si>
  <si>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</si>
  <si>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</si>
  <si>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</si>
  <si>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</si>
  <si>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</si>
  <si>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</si>
  <si>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</si>
  <si>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</si>
  <si>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</si>
  <si>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</si>
  <si>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</si>
  <si>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</si>
  <si>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</si>
  <si>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</si>
  <si>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</si>
  <si>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</si>
  <si>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</si>
  <si>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</si>
  <si>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</si>
  <si>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</si>
  <si>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</si>
  <si>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</si>
  <si>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</si>
  <si>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</si>
  <si>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</si>
  <si>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</si>
  <si>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</si>
  <si>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</si>
  <si>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</si>
  <si>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</si>
  <si>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</si>
  <si>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</si>
  <si>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</si>
  <si>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</si>
  <si>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</si>
  <si>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</si>
  <si>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</si>
  <si>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</si>
  <si>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</si>
  <si>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</si>
  <si>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</si>
  <si>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</si>
  <si>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</si>
  <si>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</si>
  <si>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</si>
  <si>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</si>
  <si>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</si>
  <si>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</si>
  <si>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</si>
  <si>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</si>
  <si>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</si>
  <si>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</si>
  <si>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</si>
  <si>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</si>
  <si>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</si>
  <si>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</si>
  <si>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</si>
  <si>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</si>
  <si>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</si>
  <si>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</si>
  <si>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</si>
  <si>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</si>
  <si>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</si>
  <si>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</si>
  <si>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</si>
  <si>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</si>
  <si>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</si>
  <si>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</si>
  <si>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</si>
  <si>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</si>
  <si>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</si>
  <si>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</si>
  <si>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</si>
  <si>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</si>
  <si>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</si>
  <si>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</si>
  <si>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</si>
  <si>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</si>
  <si>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</si>
  <si>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</si>
  <si>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</si>
  <si>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</si>
  <si>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</si>
  <si>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</si>
  <si>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</si>
  <si>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</si>
  <si>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</si>
  <si>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</si>
  <si>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</si>
  <si>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</si>
  <si>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</si>
  <si>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</si>
  <si>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</si>
  <si>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</si>
  <si>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</si>
  <si>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</si>
  <si>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</si>
  <si>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</si>
  <si>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</si>
  <si>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</si>
  <si>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</si>
  <si>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</si>
  <si>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</si>
  <si>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</si>
  <si>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</si>
  <si>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</si>
  <si>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</si>
  <si>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</si>
  <si>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</si>
  <si>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</si>
  <si>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</si>
  <si>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</si>
  <si>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</si>
  <si>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</si>
  <si>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</si>
  <si>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</si>
  <si>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</si>
  <si>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</si>
  <si>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</si>
  <si>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</si>
  <si>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</si>
  <si>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</si>
  <si>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</si>
  <si>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</si>
  <si>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</si>
  <si>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</si>
  <si>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</si>
  <si>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</si>
  <si>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</si>
  <si>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</si>
  <si>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</si>
  <si>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</si>
  <si>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</si>
  <si>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</si>
  <si>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</si>
  <si>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</si>
  <si>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</si>
  <si>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</si>
  <si>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</si>
  <si>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</si>
  <si>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</si>
  <si>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</si>
  <si>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</si>
  <si>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</si>
  <si>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</si>
  <si>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</si>
  <si>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</si>
  <si>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</si>
  <si>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</si>
  <si>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</si>
  <si>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</si>
  <si>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</si>
  <si>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</si>
  <si>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</si>
  <si>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</si>
  <si>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</si>
  <si>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</si>
  <si>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</si>
  <si>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</si>
  <si>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</si>
  <si>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</si>
  <si>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</si>
  <si>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</si>
  <si>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</si>
  <si>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</si>
  <si>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</si>
  <si>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</si>
  <si>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</si>
  <si>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</si>
  <si>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</si>
  <si>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</si>
  <si>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</si>
  <si>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</si>
  <si>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</si>
  <si>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</si>
  <si>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</si>
  <si>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</si>
  <si>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</si>
  <si>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</si>
  <si>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</si>
  <si>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</si>
  <si>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</si>
  <si>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</si>
  <si>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</si>
  <si>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</si>
  <si>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</si>
  <si>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</si>
  <si>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</si>
  <si>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</si>
  <si>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</si>
  <si>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</si>
  <si>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</si>
  <si>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</si>
  <si>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</si>
  <si>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</si>
  <si>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</si>
  <si>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</si>
  <si>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</si>
  <si>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</si>
  <si>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</si>
  <si>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</si>
  <si>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</si>
  <si>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</si>
  <si>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</si>
  <si>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</si>
  <si>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</si>
  <si>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</si>
  <si>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</si>
  <si>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</si>
  <si>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</si>
  <si>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</si>
  <si>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</si>
  <si>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</si>
  <si>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</si>
  <si>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</si>
  <si>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</si>
  <si>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</si>
  <si>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</si>
  <si>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</si>
  <si>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</si>
  <si>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</si>
  <si>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</si>
  <si>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</si>
  <si>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</si>
  <si>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</si>
  <si>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</si>
  <si>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</si>
  <si>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</si>
  <si>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</si>
  <si>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</si>
  <si>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</si>
  <si>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</si>
  <si>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</si>
  <si>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</si>
  <si>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</si>
  <si>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</si>
  <si>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</si>
  <si>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</si>
  <si>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</si>
  <si>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</si>
  <si>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</si>
  <si>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</si>
  <si>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</si>
  <si>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</si>
  <si>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</si>
  <si>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</si>
  <si>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</si>
  <si>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</si>
  <si>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</si>
  <si>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</si>
  <si>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</si>
  <si>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</si>
  <si>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</si>
  <si>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</si>
  <si>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</si>
  <si>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</si>
  <si>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</si>
  <si>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</si>
  <si>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</si>
  <si>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</si>
  <si>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</si>
  <si>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</si>
  <si>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</si>
  <si>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</si>
  <si>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</si>
  <si>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</si>
  <si>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</si>
  <si>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</si>
  <si>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</si>
  <si>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</si>
  <si>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</si>
  <si>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</si>
  <si>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</si>
  <si>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</si>
  <si>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</si>
  <si>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</si>
  <si>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</si>
  <si>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</si>
  <si>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</si>
  <si>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</si>
  <si>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</si>
  <si>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</si>
  <si>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</si>
  <si>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</si>
  <si>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</si>
  <si>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</si>
  <si>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</si>
  <si>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</si>
  <si>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</si>
  <si>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</si>
  <si>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</si>
  <si>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</si>
  <si>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</si>
  <si>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</si>
  <si>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</si>
  <si>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</si>
  <si>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</si>
  <si>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</si>
  <si>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</si>
  <si>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</si>
  <si>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</si>
  <si>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</si>
  <si>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</si>
  <si>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</si>
  <si>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</si>
  <si>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</si>
  <si>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</si>
  <si>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</si>
  <si>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</si>
  <si>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</si>
  <si>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</si>
  <si>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</si>
  <si>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</si>
  <si>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</si>
  <si>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</si>
  <si>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</si>
  <si>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</si>
  <si>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</si>
  <si>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</si>
  <si>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</si>
  <si>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</si>
  <si>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</si>
  <si>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</si>
  <si>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</si>
  <si>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</si>
  <si>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</si>
  <si>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</si>
  <si>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</si>
  <si>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</si>
  <si>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</si>
  <si>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</si>
  <si>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</si>
  <si>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</si>
  <si>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</si>
  <si>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</si>
  <si>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</si>
  <si>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</si>
  <si>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</si>
  <si>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</si>
  <si>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</si>
  <si>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</si>
  <si>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</si>
  <si>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</si>
  <si>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</si>
  <si>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</si>
  <si>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</si>
  <si>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</si>
  <si>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</si>
  <si>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</si>
  <si>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</si>
  <si>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</si>
  <si>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</si>
  <si>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</si>
  <si>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</si>
  <si>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</si>
  <si>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</si>
  <si>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</si>
  <si>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</si>
  <si>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</si>
  <si>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</si>
  <si>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</si>
  <si>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</si>
  <si>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</si>
  <si>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</si>
  <si>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</si>
  <si>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</si>
  <si>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</si>
  <si>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</si>
  <si>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</si>
  <si>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</si>
  <si>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</si>
  <si>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</si>
  <si>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</si>
  <si>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</si>
  <si>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</si>
  <si>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</si>
  <si>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</si>
  <si>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</si>
  <si>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</si>
  <si>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</si>
  <si>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</si>
  <si>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</si>
  <si>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</si>
  <si>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</si>
  <si>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</si>
  <si>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</si>
  <si>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</si>
  <si>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</si>
  <si>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</si>
  <si>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</si>
  <si>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</si>
  <si>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</si>
  <si>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</si>
  <si>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</si>
  <si>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</si>
  <si>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</si>
  <si>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</si>
  <si>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</si>
  <si>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</si>
  <si>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</si>
  <si>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</si>
  <si>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</si>
  <si>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</si>
  <si>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</si>
  <si>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</si>
  <si>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</si>
  <si>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</si>
  <si>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</si>
  <si>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</si>
  <si>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</si>
  <si>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</si>
  <si>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</si>
  <si>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</si>
  <si>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</si>
  <si>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</si>
  <si>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</si>
  <si>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</si>
  <si>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</si>
  <si>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</si>
  <si>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</si>
  <si>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</si>
  <si>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</si>
  <si>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</si>
  <si>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</si>
  <si>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</si>
  <si>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</si>
  <si>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</si>
  <si>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</si>
  <si>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</si>
  <si>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</si>
  <si>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</si>
  <si>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</si>
  <si>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</si>
  <si>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</si>
  <si>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</si>
  <si>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</si>
  <si>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</si>
  <si>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</si>
  <si>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</si>
  <si>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</si>
  <si>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</si>
  <si>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</si>
  <si>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</si>
  <si>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</si>
  <si>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</si>
  <si>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</si>
  <si>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</si>
  <si>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</si>
  <si>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</si>
  <si>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</si>
  <si>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</si>
  <si>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</si>
  <si>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</si>
  <si>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</si>
  <si>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</si>
  <si>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</si>
  <si>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</si>
  <si>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</si>
  <si>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</si>
  <si>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</si>
  <si>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</si>
  <si>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</si>
  <si>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</si>
  <si>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</si>
  <si>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</si>
  <si>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</si>
  <si>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</si>
  <si>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</si>
  <si>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</si>
  <si>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</si>
  <si>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</si>
  <si>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</si>
  <si>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</si>
  <si>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</si>
  <si>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</si>
  <si>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</si>
  <si>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</si>
  <si>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</si>
  <si>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</si>
  <si>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</si>
  <si>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</si>
  <si>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</si>
  <si>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</si>
  <si>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</si>
  <si>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</si>
  <si>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</si>
  <si>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</si>
  <si>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</si>
  <si>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</si>
  <si>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</si>
  <si>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</si>
  <si>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</si>
  <si>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</si>
  <si>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</si>
  <si>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</si>
  <si>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</si>
  <si>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</si>
  <si>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</si>
  <si>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</si>
  <si>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</si>
  <si>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</si>
  <si>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</si>
  <si>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</si>
  <si>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</si>
  <si>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</si>
  <si>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</si>
  <si>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</si>
  <si>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</si>
  <si>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</si>
  <si>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</si>
  <si>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</si>
  <si>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</si>
  <si>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</si>
  <si>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</si>
  <si>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</si>
  <si>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</si>
  <si>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</si>
  <si>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</si>
  <si>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</si>
  <si>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</si>
  <si>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</si>
  <si>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</si>
  <si>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</si>
  <si>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</si>
  <si>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</si>
  <si>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</si>
  <si>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</si>
  <si>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</si>
  <si>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</si>
  <si>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</si>
  <si>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</si>
  <si>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</si>
  <si>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</si>
  <si>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</si>
  <si>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</si>
  <si>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</si>
  <si>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</si>
  <si>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</si>
  <si>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</si>
  <si>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</si>
  <si>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</si>
  <si>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</si>
  <si>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</si>
  <si>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</si>
  <si>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</si>
  <si>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</si>
  <si>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</si>
  <si>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</si>
  <si>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</si>
  <si>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</si>
  <si>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</si>
  <si>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</si>
  <si>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</si>
  <si>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</si>
  <si>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</si>
  <si>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</si>
  <si>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</si>
  <si>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</si>
  <si>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</si>
  <si>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</si>
  <si>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</si>
  <si>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</si>
  <si>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</si>
  <si>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</si>
  <si>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</si>
  <si>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</si>
  <si>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</si>
  <si>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</si>
  <si>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</si>
  <si>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</si>
  <si>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</si>
  <si>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</si>
  <si>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</si>
  <si>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</si>
  <si>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</si>
  <si>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</si>
  <si>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</si>
  <si>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</si>
  <si>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</si>
  <si>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</si>
  <si>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</si>
  <si>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</si>
  <si>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</si>
  <si>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</si>
  <si>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</si>
  <si>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</si>
  <si>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</si>
  <si>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</si>
  <si>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</si>
  <si>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</si>
  <si>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</si>
  <si>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</si>
  <si>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</si>
  <si>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</si>
  <si>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</si>
  <si>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</si>
  <si>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</si>
  <si>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</si>
  <si>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</si>
  <si>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</si>
  <si>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</si>
  <si>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</si>
  <si>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</si>
  <si>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</si>
  <si>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</si>
  <si>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</si>
  <si>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</si>
  <si>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</si>
  <si>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</si>
  <si>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</si>
  <si>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</si>
  <si>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</si>
  <si>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</si>
  <si>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</si>
  <si>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</si>
  <si>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</si>
  <si>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</si>
  <si>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</si>
  <si>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</si>
  <si>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</si>
  <si>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</si>
  <si>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</si>
  <si>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</si>
  <si>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</si>
  <si>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</si>
  <si>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</si>
  <si>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</si>
  <si>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</si>
  <si>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</si>
  <si>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</si>
  <si>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</si>
  <si>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</si>
  <si>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</si>
  <si>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</si>
  <si>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</si>
  <si>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</si>
  <si>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</si>
  <si>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</si>
  <si>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</si>
  <si>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</si>
  <si>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</si>
  <si>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</si>
  <si>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</si>
  <si>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</si>
  <si>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</si>
  <si>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</si>
  <si>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</si>
  <si>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</si>
  <si>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</si>
  <si>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</si>
  <si>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</si>
  <si>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</si>
  <si>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</si>
  <si>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</si>
  <si>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</si>
  <si>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</si>
  <si>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</si>
  <si>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</si>
  <si>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</si>
  <si>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</si>
  <si>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</si>
  <si>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</si>
  <si>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</si>
  <si>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</si>
  <si>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</si>
  <si>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</si>
  <si>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</si>
  <si>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</si>
  <si>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</si>
  <si>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</si>
  <si>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</si>
  <si>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</si>
  <si>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</si>
  <si>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</si>
  <si>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</si>
  <si>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</si>
  <si>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</si>
  <si>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</si>
  <si>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</si>
  <si>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</si>
  <si>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</si>
  <si>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</si>
  <si>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</si>
  <si>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</si>
  <si>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</si>
  <si>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</si>
  <si>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</si>
  <si>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</si>
  <si>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</si>
  <si>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</si>
  <si>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</si>
  <si>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</si>
  <si>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</si>
  <si>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</si>
  <si>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</si>
  <si>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</si>
  <si>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</si>
  <si>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</si>
  <si>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</si>
  <si>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</si>
  <si>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</si>
  <si>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</si>
  <si>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</si>
  <si>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</si>
  <si>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</si>
  <si>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</si>
  <si>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</si>
  <si>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</si>
  <si>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</si>
  <si>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</si>
  <si>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</si>
  <si>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</si>
  <si>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</si>
  <si>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</si>
  <si>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</si>
  <si>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</si>
  <si>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</si>
  <si>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</si>
  <si>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</si>
  <si>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</si>
  <si>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</si>
  <si>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</si>
  <si>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</si>
  <si>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</si>
  <si>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</si>
  <si>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</si>
  <si>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</si>
  <si>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</si>
  <si>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</si>
  <si>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</si>
  <si>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</si>
  <si>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</si>
  <si>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</si>
  <si>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</si>
  <si>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</si>
  <si>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</si>
  <si>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</si>
  <si>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</si>
  <si>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</si>
  <si>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</si>
  <si>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</si>
  <si>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</si>
  <si>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</si>
  <si>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</si>
  <si>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</si>
  <si>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</si>
  <si>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</si>
  <si>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</si>
  <si>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</si>
  <si>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</si>
  <si>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</si>
  <si>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</si>
  <si>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</si>
  <si>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</si>
  <si>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</si>
  <si>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</si>
  <si>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</si>
  <si>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</si>
  <si>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</si>
  <si>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</si>
  <si>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</si>
  <si>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</si>
  <si>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</si>
  <si>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</si>
  <si>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</si>
  <si>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</si>
  <si>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</si>
  <si>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</si>
  <si>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</si>
  <si>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</si>
  <si>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</si>
  <si>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</si>
  <si>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</si>
  <si>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</si>
  <si>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</si>
  <si>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</si>
  <si>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</si>
  <si>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</si>
  <si>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</si>
  <si>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</si>
  <si>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</si>
  <si>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</si>
  <si>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</si>
  <si>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</si>
  <si>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</si>
  <si>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</si>
  <si>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</si>
  <si>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</si>
  <si>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</si>
  <si>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</si>
  <si>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</si>
  <si>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</si>
  <si>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</si>
  <si>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</si>
  <si>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</si>
  <si>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</si>
  <si>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</si>
  <si>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</si>
  <si>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</si>
  <si>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</si>
  <si>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</si>
  <si>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</si>
  <si>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</si>
  <si>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</si>
  <si>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</si>
  <si>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</si>
  <si>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</si>
  <si>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</si>
  <si>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</si>
  <si>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</si>
  <si>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</si>
  <si>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</si>
  <si>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</si>
  <si>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</si>
  <si>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</si>
  <si>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</si>
  <si>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</si>
  <si>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</si>
  <si>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</si>
  <si>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</si>
  <si>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</si>
  <si>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</si>
  <si>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</si>
  <si>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</si>
  <si>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</si>
  <si>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</si>
  <si>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</si>
  <si>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</si>
  <si>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</si>
  <si>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</si>
  <si>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</si>
  <si>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</si>
  <si>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</si>
  <si>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</si>
  <si>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</si>
  <si>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</si>
  <si>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</si>
  <si>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</si>
  <si>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</si>
  <si>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</si>
  <si>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</si>
  <si>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</si>
  <si>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</si>
  <si>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</si>
  <si>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</si>
  <si>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</si>
  <si>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</si>
  <si>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</si>
  <si>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</si>
  <si>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</si>
  <si>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</si>
  <si>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</si>
  <si>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</si>
  <si>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</si>
  <si>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</si>
  <si>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</si>
  <si>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</si>
  <si>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</si>
  <si>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</si>
  <si>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</si>
  <si>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</si>
  <si>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</si>
  <si>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</si>
  <si>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</si>
  <si>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</si>
  <si>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</si>
  <si>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</si>
  <si>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</si>
  <si>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</si>
  <si>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</si>
  <si>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</si>
  <si>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</si>
  <si>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</si>
  <si>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</si>
  <si>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</si>
  <si>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</si>
  <si>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</si>
  <si>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</si>
  <si>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</si>
  <si>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</si>
  <si>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</si>
  <si>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</si>
  <si>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</si>
  <si>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</si>
  <si>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</si>
  <si>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</si>
  <si>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</si>
  <si>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</si>
  <si>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</si>
  <si>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</si>
  <si>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</si>
  <si>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</si>
  <si>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</si>
  <si>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</si>
  <si>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</si>
  <si>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</si>
  <si>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</si>
  <si>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</si>
  <si>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</si>
  <si>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</si>
  <si>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</si>
  <si>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</si>
  <si>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</si>
  <si>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</si>
  <si>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</si>
  <si>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</si>
  <si>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</si>
  <si>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</si>
  <si>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</si>
  <si>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</si>
  <si>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</si>
  <si>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</si>
  <si>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</si>
  <si>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</si>
  <si>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</si>
  <si>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</si>
  <si>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</si>
  <si>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</si>
  <si>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</si>
  <si>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</si>
  <si>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</si>
  <si>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</si>
  <si>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</si>
  <si>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</si>
  <si>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</si>
  <si>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</si>
  <si>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</si>
  <si>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</si>
  <si>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</si>
  <si>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</si>
  <si>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</si>
  <si>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</si>
  <si>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</si>
  <si>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</si>
  <si>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</si>
  <si>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</si>
  <si>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</si>
  <si>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</si>
  <si>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</si>
  <si>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</si>
  <si>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</si>
  <si>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</si>
  <si>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</si>
  <si>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</si>
  <si>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</si>
  <si>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</si>
  <si>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</si>
  <si>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</si>
  <si>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</si>
  <si>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</si>
  <si>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</si>
  <si>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</si>
  <si>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</si>
  <si>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</si>
  <si>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</si>
  <si>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</si>
  <si>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</si>
  <si>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</si>
  <si>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</si>
  <si>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</si>
  <si>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</si>
  <si>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</si>
  <si>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</si>
  <si>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</si>
  <si>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</si>
  <si>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</si>
  <si>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</si>
  <si>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</si>
  <si>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</si>
  <si>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</si>
  <si>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</si>
  <si>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</si>
  <si>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</si>
  <si>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</si>
  <si>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</si>
  <si>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</si>
  <si>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</si>
  <si>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</si>
  <si>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</si>
  <si>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</si>
  <si>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</si>
  <si>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</si>
  <si>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</si>
  <si>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</si>
  <si>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</si>
  <si>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</si>
  <si>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</si>
  <si>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</si>
  <si>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</si>
  <si>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</si>
  <si>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</si>
  <si>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</si>
  <si>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</si>
  <si>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</si>
  <si>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</si>
  <si>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</si>
  <si>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</si>
  <si>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</si>
  <si>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</si>
  <si>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</si>
  <si>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</si>
  <si>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</si>
  <si>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</si>
  <si>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</si>
  <si>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</si>
  <si>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</si>
  <si>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</si>
  <si>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</si>
  <si>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</si>
  <si>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</si>
  <si>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</si>
  <si>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</si>
  <si>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</si>
  <si>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</si>
  <si>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</si>
  <si>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</si>
  <si>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</si>
  <si>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</si>
  <si>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</si>
  <si>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</si>
  <si>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</si>
  <si>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</si>
  <si>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</si>
  <si>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</si>
  <si>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</si>
  <si>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</si>
  <si>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</si>
  <si>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</si>
  <si>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</si>
  <si>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</si>
  <si>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</si>
  <si>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</si>
  <si>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</si>
  <si>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</si>
  <si>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</si>
  <si>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</si>
  <si>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</si>
  <si>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</si>
  <si>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</si>
  <si>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</si>
  <si>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</si>
  <si>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</si>
  <si>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</si>
  <si>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</si>
  <si>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</si>
  <si>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</si>
  <si>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</si>
  <si>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</si>
  <si>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</si>
  <si>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</si>
  <si>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</si>
  <si>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</si>
  <si>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</si>
  <si>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</si>
  <si>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</si>
  <si>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</si>
  <si>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</si>
  <si>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</si>
  <si>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</si>
  <si>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</si>
  <si>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</si>
  <si>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</si>
  <si>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</si>
  <si>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</si>
  <si>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</si>
  <si>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</si>
  <si>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</si>
  <si>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</si>
  <si>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</si>
  <si>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</si>
  <si>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</si>
  <si>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</si>
  <si>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</si>
  <si>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</si>
  <si>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</si>
  <si>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</si>
  <si>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</si>
  <si>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</si>
  <si>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</si>
  <si>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</si>
  <si>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</si>
  <si>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</si>
  <si>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</si>
  <si>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</si>
  <si>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</si>
  <si>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</si>
  <si>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</si>
  <si>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</si>
  <si>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</si>
  <si>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</si>
  <si>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</si>
  <si>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</si>
  <si>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</si>
  <si>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</si>
  <si>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</si>
  <si>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</si>
  <si>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</si>
  <si>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</si>
  <si>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</si>
  <si>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</si>
  <si>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</si>
  <si>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</si>
  <si>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</si>
  <si>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</si>
  <si>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</si>
  <si>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</si>
  <si>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</si>
  <si>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</si>
  <si>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</si>
  <si>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</si>
  <si>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</si>
  <si>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</si>
  <si>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</si>
  <si>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</si>
  <si>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</si>
  <si>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</si>
  <si>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</si>
  <si>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</si>
  <si>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</si>
  <si>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</si>
  <si>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</si>
  <si>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</si>
  <si>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</si>
  <si>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</si>
  <si>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</si>
  <si>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</si>
  <si>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</si>
  <si>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</si>
  <si>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</si>
  <si>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</si>
  <si>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</si>
  <si>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</si>
  <si>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</si>
  <si>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</si>
  <si>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</si>
  <si>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</si>
  <si>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</si>
  <si>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</si>
  <si>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</si>
  <si>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</si>
  <si>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</si>
  <si>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</si>
  <si>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</si>
  <si>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</si>
  <si>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</si>
  <si>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</si>
  <si>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</si>
  <si>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</si>
  <si>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</si>
  <si>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</si>
  <si>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</si>
  <si>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</si>
  <si>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</si>
  <si>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</si>
  <si>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</si>
  <si>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</si>
  <si>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</si>
  <si>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</si>
  <si>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</si>
  <si>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</si>
  <si>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</si>
  <si>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</si>
  <si>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</si>
  <si>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</si>
  <si>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</si>
  <si>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</si>
  <si>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</si>
  <si>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</si>
  <si>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</si>
  <si>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</si>
  <si>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</si>
  <si>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</si>
  <si>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</si>
  <si>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</si>
  <si>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</si>
  <si>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</si>
  <si>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</si>
  <si>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</si>
  <si>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</si>
  <si>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</si>
  <si>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</si>
  <si>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</si>
  <si>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</si>
  <si>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</si>
  <si>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</si>
  <si>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</si>
  <si>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</si>
  <si>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</si>
  <si>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</si>
  <si>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</si>
  <si>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</si>
  <si>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</si>
  <si>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</si>
  <si>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</si>
  <si>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</si>
  <si>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</si>
  <si>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</si>
  <si>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</si>
  <si>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</si>
  <si>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</si>
  <si>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</si>
  <si>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</si>
  <si>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</si>
  <si>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</si>
  <si>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</si>
  <si>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</si>
  <si>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</si>
  <si>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</si>
  <si>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</si>
  <si>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</si>
  <si>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</si>
  <si>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</si>
  <si>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</si>
  <si>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</si>
  <si>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</si>
  <si>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</si>
  <si>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</si>
  <si>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</si>
  <si>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</si>
  <si>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</si>
  <si>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</si>
  <si>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</si>
  <si>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</si>
  <si>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</si>
  <si>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</si>
  <si>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</si>
  <si>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</si>
  <si>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</si>
  <si>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</si>
  <si>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</si>
  <si>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</si>
  <si>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</si>
  <si>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</si>
  <si>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</si>
  <si>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</si>
  <si>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</si>
  <si>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</si>
  <si>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</si>
  <si>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</si>
  <si>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</si>
  <si>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</si>
  <si>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</si>
  <si>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</si>
  <si>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</si>
  <si>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</si>
  <si>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</si>
  <si>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</si>
  <si>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</si>
  <si>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</si>
  <si>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</si>
  <si>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</si>
  <si>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</si>
  <si>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</si>
  <si>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</si>
  <si>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</si>
  <si>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</si>
  <si>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</si>
  <si>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</si>
  <si>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</si>
  <si>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</si>
  <si>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</si>
  <si>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</si>
  <si>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</si>
  <si>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</si>
  <si>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</si>
  <si>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</si>
  <si>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</si>
  <si>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</si>
  <si>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</si>
  <si>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</si>
  <si>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</si>
  <si>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</si>
  <si>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</si>
  <si>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</si>
  <si>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</si>
  <si>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</si>
  <si>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</si>
  <si>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</si>
  <si>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</si>
  <si>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</si>
  <si>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</si>
  <si>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</si>
  <si>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</si>
  <si>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</si>
  <si>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</si>
  <si>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</si>
  <si>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</si>
  <si>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</si>
  <si>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</si>
  <si>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</si>
  <si>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</si>
  <si>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</si>
  <si>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</si>
  <si>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</si>
  <si>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</si>
  <si>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</si>
  <si>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</si>
  <si>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</si>
  <si>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</si>
  <si>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</si>
  <si>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</si>
  <si>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</si>
  <si>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</si>
  <si>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</si>
  <si>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</si>
  <si>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</si>
  <si>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</si>
  <si>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</si>
  <si>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</si>
  <si>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</si>
  <si>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</si>
  <si>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</si>
  <si>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</si>
  <si>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</si>
  <si>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</si>
  <si>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</si>
  <si>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</si>
  <si>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</si>
  <si>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</si>
  <si>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</si>
  <si>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</si>
  <si>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</si>
  <si>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</si>
  <si>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</si>
  <si>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</si>
  <si>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</si>
  <si>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</si>
  <si>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</si>
  <si>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</si>
  <si>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</si>
  <si>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</si>
  <si>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</si>
  <si>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</si>
  <si>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</si>
  <si>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</si>
  <si>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</si>
  <si>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</si>
  <si>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</si>
  <si>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</si>
  <si>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</si>
  <si>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</si>
  <si>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</si>
  <si>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</si>
  <si>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</si>
  <si>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</si>
  <si>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</si>
  <si>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</si>
  <si>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</si>
  <si>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</si>
  <si>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</si>
  <si>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</si>
  <si>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</si>
  <si>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</si>
  <si>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</si>
  <si>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</si>
  <si>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</si>
  <si>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</si>
  <si>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</si>
  <si>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</si>
  <si>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</si>
  <si>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</si>
  <si>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</si>
  <si>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</si>
  <si>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</si>
  <si>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</si>
  <si>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</si>
  <si>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</si>
  <si>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</si>
  <si>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</si>
  <si>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</si>
  <si>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</si>
  <si>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</si>
  <si>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</si>
  <si>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</si>
  <si>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</si>
  <si>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</si>
  <si>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</si>
  <si>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</si>
  <si>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</si>
  <si>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</si>
  <si>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</si>
  <si>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</si>
  <si>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</si>
  <si>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</si>
  <si>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</si>
  <si>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</si>
  <si>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</si>
  <si>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</si>
  <si>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</si>
  <si>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</si>
  <si>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</si>
  <si>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</si>
  <si>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</si>
  <si>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</si>
  <si>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</si>
  <si>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</si>
  <si>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</si>
  <si>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</si>
  <si>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</si>
  <si>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</si>
  <si>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</si>
  <si>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</si>
  <si>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</si>
  <si>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</si>
  <si>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</si>
  <si>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</si>
  <si>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</si>
  <si>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</si>
  <si>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</si>
  <si>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</si>
  <si>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</si>
  <si>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</si>
  <si>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</si>
  <si>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</si>
  <si>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</si>
  <si>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</si>
  <si>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</si>
  <si>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</si>
  <si>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</si>
  <si>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</si>
  <si>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</si>
  <si>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</si>
  <si>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</si>
  <si>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</si>
  <si>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</si>
  <si>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</si>
  <si>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</si>
  <si>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</si>
  <si>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</si>
  <si>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</si>
  <si>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</si>
  <si>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</si>
  <si>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</si>
  <si>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</si>
  <si>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</si>
  <si>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</si>
  <si>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</si>
  <si>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</si>
  <si>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</si>
  <si>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</si>
  <si>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</si>
  <si>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</si>
  <si>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</si>
  <si>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</si>
  <si>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</si>
  <si>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</si>
  <si>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</si>
  <si>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</si>
  <si>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</si>
  <si>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</si>
  <si>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</si>
  <si>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</si>
  <si>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</si>
  <si>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</si>
  <si>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</si>
  <si>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</si>
  <si>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</si>
  <si>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</si>
  <si>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</si>
  <si>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</si>
  <si>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</si>
  <si>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</si>
  <si>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</si>
  <si>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</si>
  <si>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</si>
  <si>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</si>
  <si>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</si>
  <si>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</si>
  <si>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</si>
  <si>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</si>
  <si>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</si>
  <si>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</si>
  <si>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</si>
  <si>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</si>
  <si>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</si>
  <si>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</si>
  <si>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</si>
  <si>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</si>
  <si>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</si>
  <si>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</si>
  <si>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</si>
  <si>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</si>
  <si>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</si>
  <si>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</si>
  <si>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</si>
  <si>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</si>
  <si>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</si>
  <si>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</si>
  <si>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</si>
  <si>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</si>
  <si>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</si>
  <si>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</si>
  <si>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</si>
  <si>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</si>
  <si>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</si>
  <si>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</si>
  <si>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</si>
  <si>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</si>
  <si>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</si>
  <si>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</si>
  <si>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</si>
  <si>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</si>
  <si>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</si>
  <si>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</si>
  <si>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</si>
  <si>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</si>
  <si>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</si>
  <si>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</si>
  <si>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</si>
  <si>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</si>
  <si>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</si>
  <si>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</si>
  <si>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</si>
  <si>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</si>
  <si>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</si>
  <si>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</si>
  <si>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</si>
  <si>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</si>
  <si>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</si>
  <si>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</si>
  <si>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</si>
  <si>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</si>
  <si>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</si>
  <si>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</si>
  <si>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</si>
  <si>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</si>
  <si>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</si>
  <si>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</si>
  <si>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</si>
  <si>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</si>
  <si>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</si>
  <si>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</si>
  <si>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</si>
  <si>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</si>
  <si>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</si>
  <si>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</si>
  <si>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</si>
  <si>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</si>
  <si>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</si>
  <si>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</si>
  <si>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</si>
  <si>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</si>
  <si>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</si>
  <si>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</si>
  <si>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</si>
  <si>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</si>
  <si>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</si>
  <si>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</si>
  <si>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</si>
  <si>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</si>
  <si>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</si>
  <si>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</si>
  <si>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</si>
  <si>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</si>
  <si>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</si>
  <si>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</si>
  <si>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</si>
  <si>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</si>
  <si>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</si>
  <si>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</si>
  <si>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</si>
  <si>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</si>
  <si>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</si>
  <si>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</si>
  <si>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</si>
  <si>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</si>
  <si>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</si>
  <si>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</si>
  <si>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</si>
  <si>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</si>
  <si>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</si>
  <si>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</si>
  <si>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</si>
  <si>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</si>
  <si>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</si>
  <si>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</si>
  <si>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</si>
  <si>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</si>
  <si>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</si>
  <si>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</si>
  <si>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</si>
  <si>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</si>
  <si>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</si>
  <si>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</si>
  <si>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</si>
  <si>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</si>
  <si>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</si>
  <si>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</si>
  <si>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</si>
  <si>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</si>
  <si>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</si>
  <si>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</si>
  <si>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</si>
  <si>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</si>
  <si>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</si>
  <si>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</si>
  <si>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</si>
  <si>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</si>
  <si>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</si>
  <si>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</si>
  <si>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</si>
  <si>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</si>
  <si>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</si>
  <si>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</si>
  <si>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</si>
  <si>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</si>
  <si>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</si>
  <si>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</si>
  <si>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</si>
  <si>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</si>
  <si>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</si>
  <si>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</si>
  <si>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</si>
  <si>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</si>
  <si>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</si>
  <si>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</si>
  <si>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</si>
  <si>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</si>
  <si>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</si>
  <si>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</si>
  <si>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</si>
  <si>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</si>
  <si>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</si>
  <si>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</si>
  <si>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</si>
  <si>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</si>
  <si>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</si>
  <si>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</si>
  <si>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</si>
  <si>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</si>
  <si>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</si>
  <si>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</si>
  <si>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</si>
  <si>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</si>
  <si>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</si>
  <si>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</si>
  <si>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</si>
  <si>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</si>
  <si>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</si>
  <si>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</si>
  <si>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</si>
  <si>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</si>
  <si>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</si>
  <si>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</si>
  <si>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</si>
  <si>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</si>
  <si>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</si>
  <si>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</si>
  <si>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</si>
  <si>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</si>
  <si>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</si>
  <si>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</si>
  <si>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</si>
  <si>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</si>
  <si>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</si>
  <si>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</si>
  <si>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</si>
  <si>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</si>
  <si>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</si>
  <si>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</si>
  <si>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</si>
  <si>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</si>
  <si>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</si>
  <si>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</si>
  <si>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</si>
  <si>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</si>
  <si>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</si>
  <si>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</si>
  <si>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</si>
  <si>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</si>
  <si>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</si>
  <si>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</si>
  <si>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</si>
  <si>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</si>
  <si>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</si>
  <si>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</si>
  <si>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</si>
  <si>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</si>
  <si>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</si>
  <si>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</si>
  <si>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</si>
  <si>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</si>
  <si>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</si>
  <si>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</si>
  <si>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</si>
  <si>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</si>
  <si>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</si>
  <si>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</si>
  <si>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</si>
  <si>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</si>
  <si>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</si>
  <si>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</si>
  <si>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</si>
  <si>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</si>
  <si>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</si>
  <si>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</si>
  <si>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</si>
  <si>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</si>
  <si>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</si>
  <si>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</si>
  <si>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</si>
  <si>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</si>
  <si>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</si>
  <si>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</si>
  <si>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</si>
  <si>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</si>
  <si>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</si>
  <si>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</si>
  <si>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</si>
  <si>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</si>
  <si>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</si>
  <si>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</si>
  <si>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</si>
  <si>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</si>
  <si>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</si>
  <si>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</si>
  <si>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</si>
  <si>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</si>
  <si>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</si>
  <si>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</si>
  <si>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</si>
  <si>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</si>
  <si>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</si>
  <si>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</si>
  <si>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</si>
  <si>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</si>
  <si>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</si>
  <si>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</si>
  <si>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</si>
  <si>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</si>
  <si>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</si>
  <si>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</si>
  <si>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</si>
  <si>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</si>
  <si>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</si>
  <si>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</si>
  <si>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</si>
  <si>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</si>
  <si>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</si>
  <si>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</si>
  <si>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</si>
  <si>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</si>
  <si>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</si>
  <si>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</si>
  <si>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</si>
  <si>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</si>
  <si>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</si>
  <si>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</si>
  <si>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</si>
  <si>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</si>
  <si>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</si>
  <si>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</si>
  <si>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</si>
  <si>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</si>
  <si>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</si>
  <si>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</si>
  <si>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</si>
  <si>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</si>
  <si>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</si>
  <si>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</si>
  <si>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</si>
  <si>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</si>
  <si>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</si>
  <si>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</si>
  <si>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</si>
  <si>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</si>
  <si>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</si>
  <si>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</si>
  <si>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</si>
  <si>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</si>
  <si>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</si>
  <si>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</si>
  <si>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</si>
  <si>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</si>
  <si>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</si>
  <si>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</si>
  <si>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</si>
  <si>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</si>
  <si>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</si>
  <si>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</si>
  <si>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</si>
  <si>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</si>
  <si>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</si>
  <si>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</si>
  <si>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</si>
  <si>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</si>
  <si>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</si>
  <si>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</si>
  <si>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</si>
  <si>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</si>
  <si>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</si>
  <si>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</si>
  <si>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</si>
  <si>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</si>
  <si>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</si>
  <si>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</si>
  <si>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</si>
  <si>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</si>
  <si>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</si>
  <si>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</si>
  <si>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</si>
  <si>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</si>
  <si>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</si>
  <si>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</si>
  <si>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</si>
  <si>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</si>
  <si>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</si>
  <si>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</si>
  <si>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</si>
  <si>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</si>
  <si>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</si>
  <si>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</si>
  <si>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</si>
  <si>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</si>
  <si>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</si>
  <si>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</si>
  <si>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</si>
  <si>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</si>
  <si>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</si>
  <si>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</si>
  <si>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</si>
  <si>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</si>
  <si>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</si>
  <si>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</si>
  <si>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</si>
  <si>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</si>
  <si>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</si>
  <si>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</si>
  <si>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</si>
  <si>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</si>
  <si>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</si>
  <si>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</si>
  <si>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</si>
  <si>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</si>
  <si>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</si>
  <si>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</si>
  <si>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</si>
  <si>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</si>
  <si>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</si>
  <si>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</si>
  <si>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</si>
  <si>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</si>
  <si>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</si>
  <si>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</si>
  <si>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</si>
  <si>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</si>
  <si>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</si>
  <si>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</si>
  <si>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</si>
  <si>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</si>
  <si>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</si>
  <si>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</si>
  <si>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</si>
  <si>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</si>
  <si>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</si>
  <si>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</si>
  <si>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</si>
  <si>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</si>
  <si>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</si>
  <si>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</si>
  <si>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</si>
  <si>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</si>
  <si>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</si>
  <si>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</si>
  <si>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</si>
  <si>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</si>
  <si>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</si>
  <si>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</si>
  <si>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</si>
  <si>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</si>
  <si>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</si>
  <si>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</si>
  <si>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</si>
  <si>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</si>
  <si>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</si>
  <si>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</si>
  <si>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</si>
  <si>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</si>
  <si>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</si>
  <si>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</si>
  <si>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</si>
  <si>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</si>
  <si>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</si>
  <si>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</si>
  <si>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</si>
  <si>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</si>
  <si>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</si>
  <si>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</si>
  <si>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</si>
  <si>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</si>
  <si>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</si>
  <si>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</si>
  <si>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</si>
  <si>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</si>
  <si>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</si>
  <si>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</si>
  <si>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</si>
  <si>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</si>
  <si>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</si>
  <si>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</si>
  <si>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</si>
  <si>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</si>
  <si>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</si>
  <si>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</si>
  <si>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</si>
  <si>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</si>
  <si>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</si>
  <si>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</si>
  <si>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</si>
  <si>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</si>
  <si>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</si>
  <si>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</si>
  <si>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</si>
  <si>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</si>
  <si>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</si>
  <si>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</si>
  <si>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</si>
  <si>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</si>
  <si>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</si>
  <si>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</si>
  <si>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</si>
  <si>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</si>
  <si>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</si>
  <si>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</si>
  <si>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</si>
  <si>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</si>
  <si>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</si>
  <si>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</si>
  <si>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</si>
  <si>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</si>
  <si>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</si>
  <si>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</si>
  <si>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</si>
  <si>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</si>
  <si>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</si>
  <si>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</si>
  <si>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</si>
  <si>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</si>
  <si>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</si>
  <si>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</si>
  <si>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</si>
  <si>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</si>
  <si>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</si>
  <si>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</si>
  <si>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</si>
  <si>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</si>
  <si>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</si>
  <si>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</si>
  <si>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</si>
  <si>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</si>
  <si>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</si>
  <si>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</si>
  <si>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</si>
  <si>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</si>
  <si>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</si>
  <si>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</si>
  <si>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</si>
  <si>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</si>
  <si>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</si>
  <si>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</si>
  <si>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</si>
  <si>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</si>
  <si>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</si>
  <si>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</si>
  <si>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</si>
  <si>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</si>
  <si>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</si>
  <si>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</si>
  <si>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</si>
  <si>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</si>
  <si>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</si>
  <si>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</si>
  <si>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</si>
  <si>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</si>
  <si>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</si>
  <si>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</si>
  <si>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</si>
  <si>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</si>
  <si>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</si>
  <si>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</si>
  <si>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</si>
  <si>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</si>
  <si>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</si>
  <si>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</si>
  <si>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</si>
  <si>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</si>
  <si>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</si>
  <si>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</si>
  <si>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</si>
  <si>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</si>
  <si>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</si>
  <si>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</si>
  <si>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</si>
  <si>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</si>
  <si>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</si>
  <si>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</si>
  <si>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</si>
  <si>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</si>
  <si>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</si>
  <si>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</si>
  <si>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</si>
  <si>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</si>
  <si>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</si>
  <si>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</si>
  <si>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</si>
  <si>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</si>
  <si>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</si>
  <si>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</si>
  <si>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</si>
  <si>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</si>
  <si>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</si>
  <si>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</si>
  <si>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</si>
  <si>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</si>
  <si>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</si>
  <si>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</si>
  <si>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</si>
  <si>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</si>
  <si>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</si>
  <si>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</si>
  <si>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</si>
  <si>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</si>
  <si>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</si>
  <si>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</si>
  <si>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</si>
  <si>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</si>
  <si>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</si>
  <si>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</si>
  <si>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</si>
  <si>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</si>
  <si>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</si>
  <si>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</si>
  <si>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</si>
  <si>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</si>
  <si>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</si>
  <si>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</si>
  <si>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</si>
  <si>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</si>
  <si>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</si>
  <si>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</si>
  <si>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</si>
  <si>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</si>
  <si>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</si>
  <si>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</si>
  <si>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</si>
  <si>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</si>
  <si>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</si>
  <si>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</si>
  <si>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</si>
  <si>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</si>
  <si>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</si>
  <si>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</si>
  <si>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</si>
  <si>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</si>
  <si>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</si>
  <si>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</si>
  <si>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</si>
  <si>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</si>
  <si>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</si>
  <si>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</si>
  <si>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</si>
  <si>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</si>
  <si>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</si>
  <si>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</si>
  <si>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</si>
  <si>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</si>
  <si>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</si>
  <si>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</si>
  <si>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</si>
  <si>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</si>
  <si>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</si>
  <si>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</si>
  <si>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</si>
  <si>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</si>
  <si>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</si>
  <si>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</si>
  <si>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</si>
  <si>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</si>
  <si>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</si>
  <si>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</si>
  <si>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</si>
  <si>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</si>
  <si>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</si>
  <si>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</si>
  <si>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</si>
  <si>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</si>
  <si>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</si>
  <si>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</si>
  <si>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</si>
  <si>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</si>
  <si>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</si>
  <si>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</si>
  <si>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</si>
  <si>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</si>
  <si>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</si>
  <si>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</si>
  <si>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</si>
  <si>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</si>
  <si>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</si>
  <si>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</si>
  <si>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</si>
  <si>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</si>
  <si>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</si>
  <si>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</si>
  <si>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</si>
  <si>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</si>
  <si>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</si>
  <si>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</si>
  <si>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</si>
  <si>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</si>
  <si>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</si>
  <si>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</si>
  <si>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</si>
  <si>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</si>
  <si>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</si>
  <si>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</si>
  <si>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</si>
  <si>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</si>
  <si>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</si>
  <si>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</si>
  <si>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</si>
  <si>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</si>
  <si>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</si>
  <si>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</si>
  <si>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</si>
  <si>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</si>
  <si>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</si>
  <si>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</si>
  <si>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</si>
  <si>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</si>
  <si>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</si>
  <si>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</si>
  <si>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</si>
  <si>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</si>
  <si>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</si>
  <si>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</si>
  <si>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</si>
  <si>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</si>
  <si>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</si>
  <si>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</si>
  <si>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</si>
  <si>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</si>
  <si>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</si>
  <si>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</si>
  <si>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</si>
  <si>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</si>
  <si>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</si>
  <si>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</si>
  <si>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</si>
  <si>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</si>
  <si>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</si>
  <si>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</si>
  <si>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</si>
  <si>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</si>
  <si>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</si>
  <si>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</si>
  <si>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</si>
  <si>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</si>
  <si>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</si>
  <si>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</si>
  <si>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</si>
  <si>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</si>
  <si>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</si>
  <si>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</si>
  <si>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</si>
  <si>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</si>
  <si>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</si>
  <si>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</si>
  <si>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</si>
  <si>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</si>
  <si>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</si>
  <si>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</si>
  <si>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</si>
  <si>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</si>
  <si>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</si>
  <si>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</si>
  <si>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</si>
  <si>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</si>
  <si>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</si>
  <si>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</si>
  <si>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</si>
  <si>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</si>
  <si>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</si>
  <si>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</si>
  <si>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</si>
  <si>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</si>
  <si>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</si>
  <si>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</si>
  <si>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</si>
  <si>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</si>
  <si>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</si>
  <si>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</si>
  <si>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</si>
  <si>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</si>
  <si>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</si>
  <si>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</si>
  <si>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</si>
  <si>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</si>
  <si>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</si>
  <si>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</si>
  <si>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</si>
  <si>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</si>
  <si>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</si>
  <si>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</si>
  <si>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</si>
  <si>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</si>
  <si>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</si>
  <si>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</si>
  <si>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</si>
  <si>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</si>
  <si>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</si>
  <si>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</si>
  <si>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</si>
  <si>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</si>
  <si>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</si>
  <si>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</si>
  <si>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</si>
  <si>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</si>
  <si>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</si>
  <si>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</si>
  <si>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</si>
  <si>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</si>
  <si>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</si>
  <si>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</si>
  <si>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</si>
  <si>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</si>
  <si>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</si>
  <si>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</si>
  <si>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</si>
  <si>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</si>
  <si>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</si>
  <si>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</si>
  <si>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</si>
  <si>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</si>
  <si>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</si>
  <si>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</si>
  <si>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</si>
  <si>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</si>
  <si>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</si>
  <si>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</si>
  <si>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</si>
  <si>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</si>
  <si>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</si>
  <si>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</si>
  <si>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</si>
  <si>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</si>
  <si>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</si>
  <si>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</si>
  <si>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</si>
  <si>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</si>
  <si>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</si>
  <si>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</si>
  <si>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</si>
  <si>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</si>
  <si>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</si>
  <si>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</si>
  <si>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</si>
  <si>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</si>
  <si>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</si>
  <si>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</si>
  <si>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</si>
  <si>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</si>
  <si>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</si>
  <si>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</si>
  <si>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</si>
  <si>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</si>
  <si>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</si>
  <si>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</si>
  <si>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</si>
  <si>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</si>
  <si>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</si>
  <si>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</si>
  <si>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</si>
  <si>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</si>
  <si>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</si>
  <si>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</si>
  <si>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</si>
  <si>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</si>
  <si>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</si>
  <si>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</si>
  <si>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</si>
  <si>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</si>
  <si>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</si>
  <si>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</si>
  <si>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</si>
  <si>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</si>
  <si>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</si>
  <si>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</si>
  <si>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</si>
  <si>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</si>
  <si>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</si>
  <si>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</si>
  <si>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</si>
  <si>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</si>
  <si>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</si>
  <si>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</si>
  <si>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</si>
  <si>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</si>
  <si>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</si>
  <si>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</si>
  <si>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</si>
  <si>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</si>
  <si>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</si>
  <si>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</si>
  <si>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</si>
  <si>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</si>
  <si>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</si>
  <si>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</si>
  <si>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</si>
  <si>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</si>
  <si>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</si>
  <si>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</si>
  <si>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</si>
  <si>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</si>
  <si>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</si>
  <si>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</si>
  <si>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</si>
  <si>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</si>
  <si>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</si>
  <si>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</si>
  <si>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</si>
  <si>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</si>
  <si>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</si>
  <si>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</si>
  <si>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</si>
  <si>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</si>
  <si>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</si>
  <si>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</si>
  <si>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</si>
  <si>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</si>
  <si>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</si>
  <si>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</si>
  <si>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</si>
  <si>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</si>
  <si>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</si>
  <si>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</si>
  <si>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</si>
  <si>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</si>
  <si>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</si>
  <si>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</si>
  <si>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</si>
  <si>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</si>
  <si>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</si>
  <si>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</si>
  <si>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</si>
  <si>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</si>
  <si>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</si>
  <si>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</si>
  <si>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</si>
  <si>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</si>
  <si>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</si>
  <si>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</si>
  <si>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</si>
  <si>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</si>
  <si>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</si>
  <si>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</si>
  <si>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</si>
  <si>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</si>
  <si>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</si>
  <si>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</si>
  <si>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</si>
  <si>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</si>
  <si>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</si>
  <si>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</si>
  <si>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</si>
  <si>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</si>
  <si>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</si>
  <si>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</si>
  <si>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</si>
  <si>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</si>
  <si>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</si>
  <si>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</si>
  <si>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</si>
  <si>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</si>
  <si>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</si>
  <si>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</si>
  <si>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</si>
  <si>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</si>
  <si>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</si>
  <si>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</si>
  <si>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</si>
  <si>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</si>
  <si>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</si>
  <si>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</si>
  <si>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</si>
  <si>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</si>
  <si>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</si>
  <si>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</si>
  <si>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</si>
  <si>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</si>
  <si>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</si>
  <si>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</si>
  <si>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</si>
  <si>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</si>
  <si>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</si>
  <si>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</si>
  <si>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</si>
  <si>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</si>
  <si>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</si>
  <si>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</si>
  <si>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</si>
  <si>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</si>
  <si>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</si>
  <si>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</si>
  <si>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</si>
  <si>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</si>
  <si>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</si>
  <si>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</si>
  <si>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</si>
  <si>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</si>
  <si>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</si>
  <si>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</si>
  <si>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</si>
  <si>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</si>
  <si>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</si>
  <si>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</si>
  <si>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</si>
  <si>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</si>
  <si>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</si>
  <si>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</si>
  <si>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</si>
  <si>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</si>
  <si>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</si>
  <si>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</si>
  <si>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</si>
  <si>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</si>
  <si>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</si>
  <si>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</si>
  <si>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</si>
  <si>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</si>
  <si>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</si>
  <si>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</si>
  <si>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</si>
  <si>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</si>
  <si>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</si>
  <si>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</si>
  <si>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</si>
  <si>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</si>
  <si>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</si>
  <si>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</si>
  <si>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</si>
  <si>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</si>
  <si>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</si>
  <si>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</si>
  <si>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</si>
  <si>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</si>
  <si>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</si>
  <si>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</si>
  <si>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</si>
  <si>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</si>
  <si>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</si>
  <si>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</si>
  <si>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</si>
  <si>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</si>
  <si>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</si>
  <si>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</si>
  <si>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</si>
  <si>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</si>
  <si>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</si>
  <si>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</si>
  <si>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</si>
  <si>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</si>
  <si>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</si>
  <si>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</si>
  <si>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</si>
  <si>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</si>
  <si>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</si>
  <si>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</si>
  <si>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</si>
  <si>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</si>
  <si>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</si>
  <si>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</si>
  <si>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</si>
  <si>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</si>
  <si>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</si>
  <si>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</si>
  <si>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</si>
  <si>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</si>
  <si>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</si>
  <si>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</si>
  <si>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</si>
  <si>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</si>
  <si>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</si>
  <si>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</si>
  <si>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</si>
  <si>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</si>
  <si>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</si>
  <si>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</si>
  <si>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</si>
  <si>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</si>
  <si>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</si>
  <si>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</si>
  <si>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</si>
  <si>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</si>
  <si>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</si>
  <si>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</si>
  <si>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</si>
  <si>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</si>
  <si>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</si>
  <si>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</si>
  <si>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</si>
  <si>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</si>
  <si>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</si>
  <si>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</si>
  <si>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</si>
  <si>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</si>
  <si>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</si>
  <si>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</si>
  <si>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</si>
  <si>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</si>
  <si>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</si>
  <si>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</si>
  <si>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</si>
  <si>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</si>
  <si>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</si>
  <si>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</si>
  <si>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</si>
  <si>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</si>
  <si>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</si>
  <si>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</si>
  <si>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</si>
  <si>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</si>
  <si>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</si>
  <si>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</si>
  <si>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</si>
  <si>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</si>
  <si>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</si>
  <si>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</si>
  <si>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</si>
  <si>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</si>
  <si>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</si>
  <si>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</si>
  <si>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</si>
  <si>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</si>
  <si>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</si>
  <si>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</si>
  <si>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</si>
  <si>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</si>
  <si>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</si>
  <si>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</si>
  <si>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</si>
  <si>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</si>
  <si>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</si>
  <si>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</si>
  <si>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</si>
  <si>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</si>
  <si>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</si>
  <si>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</si>
  <si>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</si>
  <si>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</si>
  <si>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</si>
  <si>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</si>
  <si>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</si>
  <si>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</si>
  <si>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</si>
  <si>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</si>
  <si>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</si>
  <si>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</si>
  <si>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</si>
  <si>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</si>
  <si>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</si>
  <si>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</si>
  <si>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</si>
  <si>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</si>
  <si>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</si>
  <si>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</si>
  <si>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</si>
  <si>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</si>
  <si>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</si>
  <si>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</si>
  <si>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</si>
  <si>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</si>
  <si>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</si>
  <si>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</si>
  <si>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</si>
  <si>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</si>
  <si>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</si>
  <si>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</si>
  <si>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</si>
  <si>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</si>
  <si>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</si>
  <si>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</si>
  <si>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</si>
  <si>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</si>
  <si>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</si>
  <si>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</si>
  <si>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</si>
  <si>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</si>
  <si>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</si>
  <si>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</si>
  <si>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</si>
  <si>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</si>
  <si>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</si>
  <si>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</si>
  <si>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</si>
  <si>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</si>
  <si>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</si>
  <si>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</si>
  <si>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</si>
  <si>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</si>
  <si>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</si>
  <si>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</si>
  <si>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</si>
  <si>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</si>
  <si>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</si>
  <si>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</si>
  <si>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</si>
  <si>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</si>
  <si>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</si>
  <si>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</si>
  <si>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</si>
  <si>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</si>
  <si>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</si>
  <si>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</si>
  <si>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</si>
  <si>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</si>
  <si>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</si>
  <si>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</si>
  <si>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</si>
  <si>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</si>
  <si>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</si>
  <si>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</si>
  <si>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</si>
  <si>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</si>
  <si>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</si>
  <si>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</si>
  <si>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</si>
  <si>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</si>
  <si>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</si>
  <si>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</si>
  <si>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</si>
  <si>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</si>
  <si>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</si>
  <si>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</si>
  <si>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</si>
  <si>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</si>
  <si>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</si>
  <si>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</si>
  <si>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</si>
  <si>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</si>
  <si>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</si>
  <si>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</si>
  <si>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</si>
  <si>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</si>
  <si>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</si>
  <si>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</si>
  <si>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</si>
  <si>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</si>
  <si>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</si>
  <si>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</si>
  <si>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</si>
  <si>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</si>
  <si>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</si>
  <si>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</si>
  <si>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</si>
  <si>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</si>
  <si>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</si>
  <si>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</si>
  <si>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</si>
  <si>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</si>
  <si>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</si>
  <si>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</si>
  <si>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</si>
  <si>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</si>
  <si>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</si>
  <si>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</si>
  <si>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</si>
  <si>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</si>
  <si>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</si>
  <si>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</si>
  <si>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</si>
  <si>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</si>
  <si>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</si>
  <si>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</si>
  <si>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</si>
  <si>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</si>
  <si>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</si>
  <si>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</si>
  <si>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</si>
  <si>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</si>
  <si>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</si>
  <si>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</si>
  <si>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</si>
  <si>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</si>
  <si>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</si>
  <si>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</si>
  <si>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</si>
  <si>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</si>
  <si>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</si>
  <si>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</si>
  <si>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</si>
  <si>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</si>
  <si>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</si>
  <si>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</si>
  <si>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</si>
  <si>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</si>
  <si>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</si>
  <si>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</si>
  <si>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</si>
  <si>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</si>
  <si>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</si>
  <si>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</si>
  <si>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</si>
  <si>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</si>
  <si>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</si>
  <si>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</si>
  <si>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</si>
  <si>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</si>
  <si>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</si>
  <si>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</si>
  <si>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</si>
  <si>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</si>
  <si>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</si>
  <si>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</si>
  <si>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</si>
  <si>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</si>
  <si>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</si>
  <si>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</si>
  <si>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</si>
  <si>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</si>
  <si>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</si>
  <si>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</si>
  <si>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</si>
  <si>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</si>
  <si>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</si>
  <si>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</si>
  <si>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</si>
  <si>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</si>
  <si>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</si>
  <si>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</si>
  <si>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</si>
  <si>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</si>
  <si>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</si>
  <si>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</si>
  <si>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</si>
  <si>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</si>
  <si>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</si>
  <si>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</si>
  <si>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</si>
  <si>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</si>
  <si>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</si>
  <si>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</si>
  <si>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</si>
  <si>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</si>
  <si>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</si>
  <si>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</si>
  <si>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</si>
  <si>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</si>
  <si>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</si>
  <si>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</si>
  <si>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</si>
  <si>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</si>
  <si>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</si>
  <si>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</si>
  <si>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</si>
  <si>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</si>
  <si>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</si>
  <si>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</si>
  <si>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</si>
  <si>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</si>
  <si>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</si>
  <si>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</si>
  <si>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</si>
  <si>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</si>
  <si>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</si>
  <si>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</si>
  <si>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</si>
  <si>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</si>
  <si>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</si>
  <si>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</si>
  <si>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</si>
  <si>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</si>
  <si>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</si>
  <si>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</si>
  <si>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</si>
  <si>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</si>
  <si>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</si>
  <si>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</si>
  <si>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</si>
  <si>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</si>
  <si>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</si>
  <si>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</si>
  <si>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</si>
  <si>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</si>
  <si>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</si>
  <si>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</si>
  <si>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</si>
  <si>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</si>
  <si>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</si>
  <si>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</si>
  <si>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</si>
  <si>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</si>
  <si>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</si>
  <si>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</si>
  <si>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</si>
  <si>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</si>
  <si>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</si>
  <si>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</si>
  <si>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</si>
  <si>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</si>
  <si>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</si>
  <si>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</si>
  <si>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</si>
  <si>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</si>
  <si>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</si>
  <si>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</si>
  <si>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</si>
  <si>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</si>
  <si>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</si>
  <si>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</si>
  <si>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</si>
  <si>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</si>
  <si>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</si>
  <si>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</si>
  <si>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</si>
  <si>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</si>
  <si>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</si>
  <si>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</si>
  <si>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</si>
  <si>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</si>
  <si>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</si>
  <si>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</si>
  <si>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</si>
  <si>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</si>
  <si>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</si>
  <si>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</si>
  <si>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</si>
  <si>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</si>
  <si>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</si>
  <si>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</si>
  <si>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</si>
  <si>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</si>
  <si>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</si>
  <si>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</si>
  <si>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</si>
  <si>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</si>
  <si>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</si>
  <si>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</si>
  <si>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</si>
  <si>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</si>
  <si>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</si>
  <si>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</si>
  <si>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</si>
  <si>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</si>
  <si>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</si>
  <si>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</si>
  <si>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</si>
  <si>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</si>
  <si>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</si>
  <si>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</si>
  <si>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</si>
  <si>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</si>
  <si>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</si>
  <si>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</si>
  <si>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</si>
  <si>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</si>
  <si>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</si>
  <si>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</si>
  <si>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</si>
  <si>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</si>
  <si>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</si>
  <si>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</si>
  <si>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</si>
  <si>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</si>
  <si>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</si>
  <si>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</si>
  <si>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</si>
  <si>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</si>
  <si>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</si>
  <si>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</si>
  <si>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</si>
  <si>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</si>
  <si>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</si>
  <si>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</si>
  <si>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</si>
  <si>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</si>
  <si>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</si>
  <si>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</si>
  <si>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</si>
  <si>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</si>
  <si>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</si>
  <si>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</si>
  <si>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</si>
  <si>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</si>
  <si>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</si>
  <si>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</si>
  <si>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</si>
  <si>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</si>
  <si>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</si>
  <si>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</si>
  <si>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</si>
  <si>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</si>
  <si>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</si>
  <si>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</si>
  <si>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</si>
  <si>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</si>
  <si>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</si>
  <si>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</si>
  <si>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</si>
  <si>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</si>
  <si>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</si>
  <si>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</si>
  <si>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</si>
  <si>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</si>
  <si>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</si>
  <si>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</si>
  <si>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</si>
  <si>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</si>
  <si>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</si>
  <si>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</si>
  <si>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</si>
  <si>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</si>
  <si>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</si>
  <si>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</si>
  <si>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</si>
  <si>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</si>
  <si>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</si>
  <si>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</si>
  <si>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</si>
  <si>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</si>
  <si>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</si>
  <si>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</si>
  <si>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</si>
  <si>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</si>
  <si>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</si>
  <si>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</si>
  <si>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</si>
  <si>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</si>
  <si>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</si>
  <si>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</si>
  <si>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</si>
  <si>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</si>
  <si>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</si>
  <si>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</si>
  <si>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</si>
  <si>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</si>
  <si>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</si>
  <si>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</si>
  <si>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</si>
  <si>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</si>
  <si>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</si>
  <si>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</si>
  <si>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</si>
  <si>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</si>
  <si>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</si>
  <si>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</si>
  <si>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</si>
  <si>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</si>
  <si>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</si>
  <si>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</si>
  <si>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</si>
  <si>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</si>
  <si>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</si>
  <si>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</si>
  <si>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</si>
  <si>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</si>
  <si>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</si>
  <si>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</si>
  <si>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</si>
  <si>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</si>
  <si>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</si>
  <si>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</si>
  <si>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</si>
  <si>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</si>
  <si>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</si>
  <si>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</si>
  <si>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</si>
  <si>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</si>
  <si>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</si>
  <si>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</si>
  <si>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</si>
  <si>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</si>
  <si>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</si>
  <si>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</si>
  <si>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</si>
  <si>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</si>
  <si>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</si>
  <si>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</si>
  <si>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</si>
  <si>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</si>
  <si>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</si>
  <si>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</si>
  <si>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</si>
  <si>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</si>
  <si>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</si>
  <si>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</si>
  <si>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</si>
  <si>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</si>
  <si>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</si>
  <si>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</si>
  <si>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</si>
  <si>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</si>
  <si>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</si>
  <si>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</si>
  <si>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</si>
  <si>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</si>
  <si>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</si>
  <si>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</si>
  <si>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</si>
  <si>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</si>
  <si>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</si>
  <si>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</si>
  <si>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</si>
  <si>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</si>
  <si>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</si>
  <si>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</si>
  <si>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</si>
  <si>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</si>
  <si>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</si>
  <si>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</si>
  <si>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</si>
  <si>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</si>
  <si>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</si>
  <si>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</si>
  <si>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</si>
  <si>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</si>
  <si>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</si>
  <si>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</si>
  <si>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</si>
  <si>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</si>
  <si>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</si>
  <si>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</si>
  <si>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</si>
  <si>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</si>
  <si>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</si>
  <si>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</si>
  <si>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</si>
  <si>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</si>
  <si>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</si>
  <si>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</si>
  <si>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</si>
  <si>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</si>
  <si>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</si>
  <si>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</si>
  <si>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</si>
  <si>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</si>
  <si>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</si>
  <si>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</si>
  <si>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</si>
  <si>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</si>
  <si>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</si>
  <si>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</si>
  <si>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</si>
  <si>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</si>
  <si>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</si>
  <si>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</si>
  <si>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</si>
  <si>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</si>
  <si>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</si>
  <si>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</si>
  <si>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</si>
  <si>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</si>
  <si>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</si>
  <si>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</si>
  <si>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</si>
  <si>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</si>
  <si>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</si>
  <si>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</si>
  <si>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</si>
  <si>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</si>
  <si>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</si>
  <si>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</si>
  <si>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</si>
  <si>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</si>
  <si>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</si>
  <si>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</si>
  <si>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</si>
  <si>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</si>
  <si>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</si>
  <si>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</si>
  <si>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</si>
  <si>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</si>
  <si>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</si>
  <si>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</si>
  <si>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</si>
  <si>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</si>
  <si>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</si>
  <si>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</si>
  <si>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</si>
  <si>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</si>
  <si>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</si>
  <si>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</si>
  <si>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</si>
  <si>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</si>
  <si>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</si>
  <si>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</si>
  <si>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</si>
  <si>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</si>
  <si>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</si>
  <si>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</si>
  <si>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</si>
  <si>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</si>
  <si>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</si>
  <si>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</si>
  <si>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</si>
  <si>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</si>
  <si>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</si>
  <si>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</si>
  <si>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</si>
  <si>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</si>
  <si>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</si>
  <si>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</si>
  <si>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</si>
  <si>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</si>
  <si>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</si>
  <si>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</si>
  <si>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</si>
  <si>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</si>
  <si>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</si>
  <si>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</si>
  <si>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</si>
  <si>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</si>
  <si>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</si>
  <si>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</si>
  <si>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</si>
  <si>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</si>
  <si>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</si>
  <si>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</si>
  <si>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</si>
  <si>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</si>
  <si>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</si>
  <si>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</si>
  <si>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</si>
  <si>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</si>
  <si>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</si>
  <si>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</si>
  <si>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</si>
  <si>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</si>
  <si>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</si>
  <si>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</si>
  <si>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</si>
  <si>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</si>
  <si>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</si>
  <si>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</si>
  <si>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</si>
  <si>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</si>
  <si>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</si>
  <si>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</si>
  <si>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</si>
  <si>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</si>
  <si>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</si>
  <si>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</si>
  <si>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</si>
  <si>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</si>
  <si>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</si>
  <si>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</si>
  <si>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</si>
  <si>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</si>
  <si>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</si>
  <si>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</si>
  <si>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</si>
  <si>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</si>
  <si>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</si>
  <si>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</si>
  <si>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</si>
  <si>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</si>
  <si>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</si>
  <si>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</si>
  <si>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</si>
  <si>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</si>
  <si>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</si>
  <si>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</si>
  <si>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</si>
  <si>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</si>
  <si>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</si>
  <si>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</si>
  <si>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</si>
  <si>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</si>
  <si>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</si>
  <si>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</si>
  <si>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</si>
  <si>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</si>
  <si>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</si>
  <si>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</si>
  <si>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</si>
  <si>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</si>
  <si>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</si>
  <si>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</si>
  <si>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</si>
  <si>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</si>
  <si>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</si>
  <si>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</si>
  <si>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</si>
  <si>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</si>
  <si>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</si>
  <si>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</si>
  <si>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</si>
  <si>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</si>
  <si>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</si>
  <si>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</si>
  <si>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</si>
  <si>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</si>
  <si>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</si>
  <si>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</si>
  <si>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</si>
  <si>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</si>
  <si>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</si>
  <si>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</si>
  <si>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</si>
  <si>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</si>
  <si>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</si>
  <si>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</si>
  <si>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</si>
  <si>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</si>
  <si>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</si>
  <si>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</si>
  <si>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</si>
  <si>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</si>
  <si>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</si>
  <si>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</si>
  <si>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</si>
  <si>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</si>
  <si>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</si>
  <si>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</si>
  <si>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</si>
  <si>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</si>
  <si>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</si>
  <si>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</si>
  <si>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</si>
  <si>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</si>
  <si>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</si>
  <si>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</si>
  <si>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</si>
  <si>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</si>
  <si>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</si>
  <si>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</si>
  <si>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</si>
  <si>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</si>
  <si>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</si>
  <si>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</si>
  <si>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</si>
  <si>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</si>
  <si>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</si>
  <si>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</si>
  <si>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</si>
  <si>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</si>
  <si>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</si>
  <si>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</si>
  <si>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</si>
  <si>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</si>
  <si>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</si>
  <si>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</si>
  <si>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</si>
  <si>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</si>
  <si>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</si>
  <si>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</si>
  <si>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</si>
  <si>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</si>
  <si>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</si>
  <si>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</si>
  <si>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</si>
  <si>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</si>
  <si>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</si>
  <si>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</si>
  <si>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</si>
  <si>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</si>
  <si>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</si>
  <si>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</si>
  <si>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</si>
  <si>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</si>
  <si>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</si>
  <si>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</si>
  <si>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</si>
  <si>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</si>
  <si>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</si>
  <si>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</si>
  <si>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</si>
  <si>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</si>
  <si>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</si>
  <si>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</si>
  <si>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</si>
  <si>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</si>
  <si>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</si>
  <si>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</si>
  <si>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</si>
  <si>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</si>
  <si>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</si>
  <si>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</si>
  <si>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</si>
  <si>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</si>
  <si>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</si>
  <si>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</si>
  <si>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</si>
  <si>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</si>
  <si>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</si>
  <si>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</si>
  <si>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</si>
  <si>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</si>
  <si>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</si>
  <si>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</si>
  <si>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</si>
  <si>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</si>
  <si>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</si>
  <si>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</si>
  <si>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</si>
  <si>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</si>
  <si>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</si>
  <si>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</si>
  <si>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</si>
  <si>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</si>
  <si>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</si>
  <si>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</si>
  <si>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</si>
  <si>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</si>
  <si>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</si>
  <si>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</si>
  <si>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</si>
  <si>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</si>
  <si>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</si>
  <si>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</si>
  <si>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</si>
  <si>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</si>
  <si>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</si>
  <si>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</si>
  <si>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</si>
  <si>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</si>
  <si>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</si>
  <si>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</si>
  <si>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</si>
  <si>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</si>
  <si>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</si>
  <si>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</si>
  <si>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</si>
  <si>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</si>
  <si>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</si>
  <si>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</si>
  <si>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</si>
  <si>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</si>
  <si>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</si>
  <si>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</si>
  <si>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</si>
  <si>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</si>
  <si>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</si>
  <si>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</si>
  <si>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</si>
  <si>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</si>
  <si>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</si>
  <si>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</si>
  <si>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</si>
  <si>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</si>
  <si>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</si>
  <si>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</si>
  <si>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</si>
  <si>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</si>
  <si>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</si>
  <si>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</si>
  <si>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</si>
  <si>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</si>
  <si>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</si>
  <si>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</si>
  <si>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</si>
  <si>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</si>
  <si>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</si>
  <si>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</si>
  <si>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</si>
  <si>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</si>
  <si>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</si>
  <si>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</si>
  <si>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</si>
  <si>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</si>
  <si>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</si>
  <si>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</si>
  <si>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</si>
  <si>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</si>
  <si>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</si>
  <si>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</si>
  <si>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</si>
  <si>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</si>
  <si>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</si>
  <si>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</si>
  <si>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</si>
  <si>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</si>
  <si>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</si>
  <si>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</si>
  <si>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</si>
  <si>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</si>
  <si>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</si>
  <si>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</si>
  <si>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</si>
  <si>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</si>
  <si>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</si>
  <si>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</si>
  <si>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</si>
  <si>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</si>
  <si>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</si>
  <si>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</si>
  <si>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</si>
  <si>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</si>
  <si>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</si>
  <si>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</si>
  <si>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</si>
  <si>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</si>
  <si>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</si>
  <si>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</si>
  <si>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</si>
  <si>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</si>
  <si>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</si>
  <si>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</si>
  <si>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</si>
  <si>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</si>
  <si>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</si>
  <si>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</si>
  <si>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</si>
  <si>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</si>
  <si>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</si>
  <si>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</si>
  <si>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</si>
  <si>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</si>
  <si>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</si>
  <si>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</si>
  <si>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</si>
  <si>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</si>
  <si>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</si>
  <si>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</si>
  <si>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</si>
  <si>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</si>
  <si>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</si>
  <si>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</si>
  <si>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</si>
  <si>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</si>
  <si>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</si>
  <si>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</si>
  <si>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</si>
  <si>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</si>
  <si>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</si>
  <si>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</si>
  <si>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</si>
  <si>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</si>
  <si>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</si>
  <si>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</si>
  <si>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</si>
  <si>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</si>
  <si>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</si>
  <si>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</si>
  <si>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</si>
  <si>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</si>
  <si>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</si>
  <si>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</si>
  <si>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</si>
  <si>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</si>
  <si>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</si>
  <si>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</si>
  <si>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</si>
  <si>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</si>
  <si>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</si>
  <si>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</si>
  <si>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</si>
  <si>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</si>
  <si>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</si>
  <si>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</si>
  <si>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</si>
  <si>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</si>
  <si>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</si>
  <si>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</si>
  <si>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</si>
  <si>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</si>
  <si>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</si>
  <si>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</si>
  <si>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</si>
  <si>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</si>
  <si>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</si>
  <si>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</si>
  <si>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</si>
  <si>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</si>
  <si>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</si>
  <si>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</si>
  <si>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</si>
  <si>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</si>
  <si>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</si>
  <si>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</si>
  <si>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</si>
  <si>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</si>
  <si>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</si>
  <si>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</si>
  <si>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</si>
  <si>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</si>
  <si>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</si>
  <si>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</si>
  <si>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</si>
  <si>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</si>
  <si>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</si>
  <si>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</si>
  <si>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</si>
  <si>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</si>
  <si>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</si>
  <si>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</si>
  <si>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</si>
  <si>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</si>
  <si>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</si>
  <si>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</si>
  <si>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</si>
  <si>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</si>
  <si>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</si>
  <si>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</si>
  <si>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</si>
  <si>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</si>
  <si>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</si>
  <si>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</si>
  <si>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</si>
  <si>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</si>
  <si>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</si>
  <si>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</si>
  <si>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</si>
  <si>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</si>
  <si>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</si>
  <si>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</si>
  <si>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</si>
  <si>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</si>
  <si>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</si>
  <si>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</si>
  <si>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</si>
  <si>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</si>
  <si>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</si>
  <si>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</si>
  <si>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</si>
  <si>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</si>
  <si>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</si>
  <si>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</si>
  <si>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</si>
  <si>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</si>
  <si>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</si>
  <si>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</si>
  <si>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</si>
  <si>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</si>
  <si>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</si>
  <si>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</si>
  <si>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</si>
  <si>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</si>
  <si>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</si>
  <si>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</si>
  <si>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</si>
  <si>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</si>
  <si>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</si>
  <si>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</si>
  <si>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</si>
  <si>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</si>
  <si>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</si>
  <si>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</si>
  <si>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</si>
  <si>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</si>
  <si>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</si>
  <si>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</si>
  <si>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</si>
  <si>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</si>
  <si>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</si>
  <si>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</si>
  <si>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</si>
  <si>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</si>
  <si>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</si>
  <si>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</si>
  <si>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</si>
  <si>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</si>
  <si>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</si>
  <si>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</si>
  <si>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</si>
  <si>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</si>
  <si>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</si>
  <si>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</si>
  <si>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</si>
  <si>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</si>
  <si>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</si>
  <si>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</si>
  <si>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</si>
  <si>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</si>
  <si>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</si>
  <si>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</si>
  <si>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</si>
  <si>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</si>
  <si>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</si>
  <si>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</si>
  <si>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</si>
  <si>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</si>
  <si>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</si>
  <si>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</si>
  <si>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</si>
  <si>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</si>
  <si>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</si>
  <si>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</si>
  <si>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</si>
  <si>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</si>
  <si>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</si>
  <si>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</si>
  <si>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</si>
  <si>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</si>
  <si>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</si>
  <si>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</si>
  <si>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</si>
  <si>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</si>
  <si>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</si>
  <si>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</si>
  <si>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</si>
  <si>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</si>
  <si>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</si>
  <si>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</si>
  <si>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</si>
  <si>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</si>
  <si>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</si>
  <si>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</si>
  <si>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</si>
  <si>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</si>
  <si>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</si>
  <si>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</si>
  <si>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</si>
  <si>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</si>
  <si>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</si>
  <si>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</si>
  <si>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</si>
  <si>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</si>
  <si>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</si>
  <si>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</si>
  <si>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</si>
  <si>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</si>
  <si>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</si>
  <si>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</si>
  <si>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</si>
  <si>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</si>
  <si>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</si>
  <si>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</si>
  <si>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</si>
  <si>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</si>
  <si>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</si>
  <si>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</si>
  <si>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</si>
  <si>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</si>
  <si>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</si>
  <si>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</si>
  <si>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</si>
  <si>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</si>
  <si>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</si>
  <si>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</si>
  <si>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</si>
  <si>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</si>
  <si>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</si>
  <si>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</si>
  <si>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</si>
  <si>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</si>
  <si>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</si>
  <si>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</si>
  <si>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</si>
  <si>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</si>
  <si>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</si>
  <si>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</si>
  <si>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</si>
  <si>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</si>
  <si>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</si>
  <si>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</si>
  <si>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</si>
  <si>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</si>
  <si>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</si>
  <si>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</si>
  <si>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</si>
  <si>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</si>
  <si>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</si>
  <si>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</si>
  <si>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</si>
  <si>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</si>
  <si>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</si>
  <si>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</si>
  <si>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</si>
  <si>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</si>
  <si>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</si>
  <si>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</si>
  <si>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</si>
  <si>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</si>
  <si>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</si>
  <si>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</si>
  <si>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</si>
  <si>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</si>
  <si>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</si>
  <si>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</si>
  <si>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</si>
  <si>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</si>
  <si>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</si>
  <si>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</si>
  <si>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</si>
  <si>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</si>
  <si>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</si>
  <si>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</si>
  <si>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</si>
  <si>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</si>
  <si>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</si>
  <si>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</si>
  <si>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</si>
  <si>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</si>
  <si>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</si>
  <si>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</si>
  <si>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</si>
  <si>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</si>
  <si>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</si>
  <si>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</si>
  <si>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</si>
  <si>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</si>
  <si>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</si>
  <si>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</si>
  <si>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</si>
  <si>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</si>
  <si>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</si>
  <si>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</si>
  <si>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</si>
  <si>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</si>
  <si>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</si>
  <si>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</si>
  <si>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</si>
  <si>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</si>
  <si>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</si>
  <si>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</si>
  <si>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</si>
  <si>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</si>
  <si>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</si>
  <si>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</si>
  <si>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</si>
  <si>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</si>
  <si>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</si>
  <si>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</si>
  <si>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</si>
  <si>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</si>
  <si>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</si>
  <si>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</si>
  <si>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</si>
  <si>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</si>
  <si>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</si>
  <si>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</si>
  <si>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</si>
  <si>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</si>
  <si>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</si>
  <si>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</si>
  <si>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</si>
  <si>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</si>
  <si>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</si>
  <si>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</si>
  <si>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</si>
  <si>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</si>
  <si>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</si>
  <si>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</si>
  <si>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</si>
  <si>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</si>
  <si>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</si>
  <si>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</si>
  <si>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</si>
  <si>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</si>
  <si>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</si>
  <si>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</si>
  <si>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</si>
  <si>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</si>
  <si>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</si>
  <si>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</si>
  <si>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</si>
  <si>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</si>
  <si>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</si>
  <si>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</si>
  <si>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</si>
  <si>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</si>
  <si>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</si>
  <si>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</si>
  <si>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</si>
  <si>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</si>
  <si>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</si>
  <si>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</si>
  <si>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</si>
  <si>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</si>
  <si>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</si>
  <si>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</si>
  <si>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</si>
  <si>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</si>
  <si>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</si>
  <si>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</si>
  <si>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</si>
  <si>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</si>
  <si>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</si>
  <si>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</si>
  <si>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</si>
  <si>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</si>
  <si>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</si>
  <si>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</si>
  <si>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</si>
  <si>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</si>
  <si>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</si>
  <si>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</si>
  <si>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</si>
  <si>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</si>
  <si>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</si>
  <si>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</si>
  <si>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</si>
  <si>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</si>
  <si>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</si>
  <si>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</si>
  <si>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</si>
  <si>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</si>
  <si>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</si>
  <si>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</si>
  <si>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</si>
  <si>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</si>
  <si>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</si>
  <si>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</si>
  <si>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</si>
  <si>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</si>
  <si>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</si>
  <si>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</si>
  <si>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</si>
  <si>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</si>
  <si>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</si>
  <si>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</si>
  <si>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</si>
  <si>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</si>
  <si>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</si>
  <si>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</si>
  <si>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</si>
  <si>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</si>
  <si>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</si>
  <si>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</si>
  <si>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</si>
  <si>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</si>
  <si>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</si>
  <si>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</si>
  <si>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</si>
  <si>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</si>
  <si>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</si>
  <si>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</si>
  <si>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</si>
  <si>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</si>
  <si>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</si>
  <si>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</si>
  <si>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</si>
  <si>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</si>
  <si>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</si>
  <si>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</si>
  <si>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</si>
  <si>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</si>
  <si>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</si>
  <si>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</si>
  <si>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</si>
  <si>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</si>
  <si>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</si>
  <si>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</si>
  <si>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</si>
  <si>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</si>
  <si>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</si>
  <si>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</si>
  <si>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</si>
  <si>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</si>
  <si>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</si>
  <si>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</si>
  <si>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</si>
  <si>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</si>
  <si>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</si>
  <si>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</si>
  <si>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</si>
  <si>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</si>
  <si>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</si>
  <si>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</si>
  <si>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</si>
  <si>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</si>
  <si>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</si>
  <si>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</si>
  <si>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</si>
  <si>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</si>
  <si>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</si>
  <si>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</si>
  <si>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</si>
  <si>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</si>
  <si>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</si>
  <si>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</si>
  <si>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</si>
  <si>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</si>
  <si>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</si>
  <si>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</si>
  <si>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</si>
  <si>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</si>
  <si>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</si>
  <si>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</si>
  <si>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</si>
  <si>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</si>
  <si>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</si>
  <si>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</si>
  <si>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</si>
  <si>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</si>
  <si>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</si>
  <si>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</si>
  <si>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</si>
  <si>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</si>
  <si>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</si>
  <si>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</si>
  <si>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</si>
  <si>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</si>
  <si>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</si>
  <si>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</si>
  <si>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</si>
  <si>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</si>
  <si>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</si>
  <si>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</si>
  <si>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</si>
  <si>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</si>
  <si>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</si>
  <si>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</si>
  <si>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</si>
  <si>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</si>
  <si>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</si>
  <si>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</si>
  <si>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</si>
  <si>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</si>
  <si>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</si>
  <si>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</si>
  <si>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</si>
  <si>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</si>
  <si>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</si>
  <si>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</si>
  <si>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</si>
  <si>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</si>
  <si>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</si>
  <si>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</si>
  <si>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</si>
  <si>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</si>
  <si>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</si>
  <si>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</si>
  <si>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</si>
  <si>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</si>
  <si>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</si>
  <si>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</si>
  <si>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</si>
  <si>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</si>
  <si>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</si>
  <si>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</si>
  <si>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</si>
  <si>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</si>
  <si>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</si>
  <si>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</si>
  <si>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</si>
  <si>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</si>
  <si>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</si>
  <si>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</si>
  <si>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</si>
  <si>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</si>
  <si>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</si>
  <si>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</si>
  <si>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</si>
  <si>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</si>
  <si>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</si>
  <si>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</si>
  <si>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</si>
  <si>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</si>
  <si>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</si>
  <si>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</si>
  <si>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</si>
  <si>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</si>
  <si>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</si>
  <si>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</si>
  <si>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</si>
  <si>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</si>
  <si>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</si>
  <si>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</si>
  <si>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</si>
  <si>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</si>
  <si>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</si>
  <si>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</si>
  <si>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</si>
  <si>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</si>
  <si>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</si>
  <si>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</si>
  <si>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</si>
  <si>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</si>
  <si>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</si>
  <si>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</si>
  <si>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</si>
  <si>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</si>
  <si>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</si>
  <si>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</si>
  <si>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</si>
  <si>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</si>
  <si>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</si>
  <si>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</si>
  <si>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</si>
  <si>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</si>
  <si>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</si>
  <si>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</si>
  <si>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</si>
  <si>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</si>
  <si>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</si>
  <si>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</si>
  <si>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</si>
  <si>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</si>
  <si>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</si>
  <si>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</si>
  <si>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</si>
  <si>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</si>
  <si>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</si>
  <si>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</si>
  <si>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</si>
  <si>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</si>
  <si>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</si>
  <si>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</si>
  <si>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</si>
  <si>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</si>
  <si>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</si>
  <si>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</si>
  <si>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</si>
  <si>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</si>
  <si>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</si>
  <si>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</si>
  <si>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</si>
  <si>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</si>
  <si>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</si>
  <si>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</si>
  <si>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</si>
  <si>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</si>
  <si>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</si>
  <si>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</si>
  <si>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</si>
  <si>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</si>
  <si>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</si>
  <si>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</si>
  <si>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</si>
  <si>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</si>
  <si>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</si>
  <si>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</si>
  <si>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</si>
  <si>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</si>
  <si>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</si>
  <si>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</si>
  <si>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</si>
  <si>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</si>
  <si>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</si>
  <si>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</si>
  <si>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</si>
  <si>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</si>
  <si>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</si>
  <si>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</si>
  <si>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</si>
  <si>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</si>
  <si>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</si>
  <si>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</si>
  <si>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</si>
  <si>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</si>
  <si>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</si>
  <si>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</si>
  <si>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</si>
  <si>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</si>
  <si>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</si>
  <si>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</si>
  <si>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</si>
  <si>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</si>
  <si>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</si>
  <si>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</si>
  <si>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</si>
  <si>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</si>
  <si>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</si>
  <si>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</si>
  <si>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</si>
  <si>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</si>
  <si>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</si>
  <si>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</si>
  <si>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</si>
  <si>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</si>
  <si>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</si>
  <si>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</si>
  <si>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</si>
  <si>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</si>
  <si>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</si>
  <si>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</si>
  <si>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</si>
  <si>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</si>
  <si>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</si>
  <si>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</si>
  <si>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</si>
  <si>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</si>
  <si>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</si>
  <si>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</si>
  <si>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</si>
  <si>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</si>
  <si>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</si>
  <si>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</si>
  <si>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</si>
  <si>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</si>
  <si>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</si>
  <si>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</si>
  <si>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</si>
  <si>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</si>
  <si>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</si>
  <si>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</si>
  <si>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</si>
  <si>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</si>
  <si>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</si>
  <si>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</si>
  <si>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</si>
  <si>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</si>
  <si>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</si>
  <si>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</si>
  <si>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</si>
  <si>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</si>
  <si>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</si>
  <si>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</si>
  <si>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</si>
  <si>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</si>
  <si>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</si>
  <si>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</si>
  <si>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</si>
  <si>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</si>
  <si>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</si>
  <si>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</si>
  <si>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</si>
  <si>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</si>
  <si>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</si>
  <si>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</si>
  <si>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</si>
  <si>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</si>
  <si>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</si>
  <si>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</si>
  <si>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</si>
  <si>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</si>
  <si>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</si>
  <si>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</si>
  <si>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</si>
  <si>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</si>
  <si>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</si>
  <si>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</si>
  <si>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</si>
  <si>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</si>
  <si>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</si>
  <si>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</si>
  <si>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</si>
  <si>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</si>
  <si>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</si>
  <si>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</si>
  <si>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</si>
  <si>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</si>
  <si>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</si>
  <si>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</si>
  <si>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</si>
  <si>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</si>
  <si>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</si>
  <si>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</si>
  <si>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</si>
  <si>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</si>
  <si>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</si>
  <si>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</si>
  <si>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</si>
  <si>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</si>
  <si>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</si>
  <si>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</si>
  <si>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</si>
  <si>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</si>
  <si>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</si>
  <si>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</si>
  <si>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</si>
  <si>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</si>
  <si>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</si>
  <si>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</si>
  <si>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</si>
  <si>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</si>
  <si>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</si>
  <si>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</si>
  <si>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</si>
  <si>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</si>
  <si>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</si>
  <si>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</si>
  <si>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</si>
  <si>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</si>
  <si>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</si>
  <si>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</si>
  <si>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</si>
  <si>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</si>
  <si>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</si>
  <si>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</si>
  <si>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</si>
  <si>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</si>
  <si>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</si>
  <si>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</si>
  <si>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</si>
  <si>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</si>
  <si>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</si>
  <si>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</si>
  <si>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</si>
  <si>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</si>
  <si>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</si>
  <si>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</si>
  <si>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</si>
  <si>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</si>
  <si>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</si>
  <si>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</si>
  <si>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</si>
  <si>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</si>
  <si>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</si>
  <si>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</si>
  <si>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</si>
  <si>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</si>
  <si>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</si>
  <si>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</si>
  <si>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</si>
  <si>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</si>
  <si>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</si>
  <si>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</si>
  <si>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</si>
  <si>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</si>
  <si>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</si>
  <si>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</si>
  <si>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</si>
  <si>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</si>
  <si>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</si>
  <si>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</si>
  <si>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</si>
  <si>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</si>
  <si>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</si>
  <si>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</si>
  <si>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</si>
  <si>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</si>
  <si>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</si>
  <si>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</si>
  <si>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</si>
  <si>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</si>
  <si>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</si>
  <si>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</si>
  <si>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</si>
  <si>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</si>
  <si>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</si>
  <si>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</si>
  <si>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</si>
  <si>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</si>
  <si>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</si>
  <si>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</si>
  <si>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</si>
  <si>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</si>
  <si>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</si>
  <si>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</si>
  <si>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</si>
  <si>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</si>
  <si>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</si>
  <si>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</si>
  <si>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</si>
  <si>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</si>
  <si>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</si>
  <si>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</si>
  <si>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</si>
  <si>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</si>
  <si>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</si>
  <si>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</si>
  <si>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</si>
  <si>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</si>
  <si>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</si>
  <si>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</si>
  <si>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</si>
  <si>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</si>
  <si>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</si>
  <si>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</si>
  <si>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</si>
  <si>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</si>
  <si>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</si>
  <si>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</si>
  <si>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</si>
  <si>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</si>
  <si>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</si>
  <si>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</si>
  <si>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</si>
  <si>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</si>
  <si>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</si>
  <si>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</si>
  <si>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</si>
  <si>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</si>
  <si>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</si>
  <si>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</si>
  <si>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</si>
  <si>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</si>
  <si>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</si>
  <si>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</si>
  <si>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</si>
  <si>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</si>
  <si>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</si>
  <si>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</si>
  <si>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</si>
  <si>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</si>
  <si>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</si>
  <si>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</si>
  <si>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</si>
  <si>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</si>
  <si>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</si>
  <si>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</si>
  <si>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</si>
  <si>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</si>
  <si>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</si>
  <si>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</si>
  <si>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</si>
  <si>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</si>
  <si>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</si>
  <si>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</si>
  <si>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</si>
  <si>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</si>
  <si>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</si>
  <si>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</si>
  <si>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</si>
  <si>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</si>
  <si>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</si>
  <si>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</si>
  <si>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</si>
  <si>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</si>
  <si>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</si>
  <si>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</si>
  <si>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</si>
  <si>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</si>
  <si>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</si>
  <si>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</si>
  <si>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</si>
  <si>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</si>
  <si>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</si>
  <si>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</si>
  <si>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</si>
  <si>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</si>
  <si>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</si>
  <si>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</si>
  <si>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</si>
  <si>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</si>
  <si>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</si>
  <si>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</si>
  <si>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</si>
  <si>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</si>
  <si>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</si>
  <si>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</si>
  <si>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</si>
  <si>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</si>
  <si>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</si>
  <si>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</si>
  <si>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</si>
  <si>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</si>
  <si>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</si>
  <si>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</si>
  <si>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</si>
  <si>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</si>
  <si>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</si>
  <si>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</si>
  <si>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</si>
  <si>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</si>
  <si>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</si>
  <si>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</si>
  <si>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</si>
  <si>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</si>
  <si>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</si>
  <si>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</si>
  <si>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</si>
  <si>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</si>
  <si>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</si>
  <si>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</si>
  <si>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</si>
  <si>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</si>
  <si>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</si>
  <si>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</si>
  <si>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</si>
  <si>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</si>
  <si>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</si>
  <si>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</si>
  <si>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</si>
  <si>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</si>
  <si>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</si>
  <si>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</si>
  <si>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</si>
  <si>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</si>
  <si>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</si>
  <si>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</si>
  <si>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</si>
  <si>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</si>
  <si>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</si>
  <si>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</si>
  <si>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</si>
  <si>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</si>
  <si>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</si>
  <si>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</si>
  <si>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</si>
  <si>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</si>
  <si>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</si>
  <si>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</si>
  <si>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</si>
  <si>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</si>
  <si>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</si>
  <si>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</si>
  <si>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</si>
  <si>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</si>
  <si>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</si>
  <si>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</si>
  <si>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</si>
  <si>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</si>
  <si>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</si>
  <si>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</si>
  <si>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</si>
  <si>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</si>
  <si>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</si>
  <si>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</si>
  <si>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</si>
  <si>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</si>
  <si>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</si>
  <si>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</si>
  <si>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</si>
  <si>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</si>
  <si>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</si>
  <si>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</si>
  <si>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</si>
  <si>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</si>
  <si>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</si>
  <si>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</si>
  <si>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</si>
  <si>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</si>
  <si>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</si>
  <si>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</si>
  <si>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</si>
  <si>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</si>
  <si>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</si>
  <si>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</si>
  <si>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</si>
  <si>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</si>
  <si>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</si>
  <si>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</si>
  <si>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</si>
  <si>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</si>
  <si>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</si>
  <si>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</si>
  <si>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</si>
  <si>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</si>
  <si>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</si>
  <si>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</si>
  <si>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</si>
  <si>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</si>
  <si>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</si>
  <si>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</si>
  <si>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</si>
  <si>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</si>
  <si>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</si>
  <si>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</si>
  <si>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</si>
  <si>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</si>
  <si>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</si>
  <si>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</si>
  <si>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</si>
  <si>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</si>
  <si>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</si>
  <si>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</si>
  <si>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</si>
  <si>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</si>
  <si>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</si>
  <si>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</si>
  <si>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</si>
  <si>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</si>
  <si>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</si>
  <si>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</si>
  <si>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</si>
  <si>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</si>
  <si>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</si>
  <si>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</si>
  <si>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</si>
  <si>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</si>
  <si>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</si>
  <si>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</si>
  <si>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</si>
  <si>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</si>
  <si>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</si>
  <si>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</si>
  <si>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</si>
  <si>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</si>
  <si>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</si>
  <si>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</si>
  <si>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</si>
  <si>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</si>
  <si>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</si>
  <si>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</si>
  <si>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</si>
  <si>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</si>
  <si>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</si>
  <si>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</si>
  <si>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</si>
  <si>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</si>
  <si>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</si>
  <si>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</si>
  <si>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</si>
  <si>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</si>
  <si>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</si>
  <si>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</si>
  <si>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</si>
  <si>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</si>
  <si>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</si>
  <si>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</si>
  <si>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</si>
  <si>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</si>
  <si>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</si>
  <si>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</si>
  <si>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</si>
  <si>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</si>
  <si>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</si>
  <si>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</si>
  <si>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</si>
  <si>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</si>
  <si>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</si>
  <si>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</si>
  <si>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</si>
  <si>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</si>
  <si>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</si>
  <si>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</si>
  <si>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</si>
  <si>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</si>
  <si>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</si>
  <si>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</si>
  <si>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</si>
  <si>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</si>
  <si>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</si>
  <si>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</si>
  <si>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</si>
  <si>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</si>
  <si>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</si>
  <si>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</si>
  <si>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</si>
  <si>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</si>
  <si>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</si>
  <si>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</si>
  <si>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</si>
  <si>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</si>
  <si>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</si>
  <si>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</si>
  <si>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</si>
  <si>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</si>
  <si>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</si>
  <si>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</si>
  <si>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</si>
  <si>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</si>
  <si>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</si>
  <si>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</si>
  <si>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</si>
  <si>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</si>
  <si>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</si>
  <si>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</si>
  <si>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</si>
  <si>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</si>
  <si>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</si>
  <si>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</si>
  <si>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</si>
  <si>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</si>
  <si>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</si>
  <si>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</si>
  <si>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</si>
  <si>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</si>
  <si>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</si>
  <si>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</si>
  <si>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</si>
  <si>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</si>
  <si>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</si>
  <si>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</si>
  <si>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</si>
  <si>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</si>
  <si>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</si>
  <si>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</si>
  <si>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</si>
  <si>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</si>
  <si>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</si>
  <si>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</si>
  <si>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</si>
  <si>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</si>
  <si>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</si>
  <si>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</si>
  <si>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</si>
  <si>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</si>
  <si>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</si>
  <si>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</si>
  <si>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</si>
  <si>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</si>
  <si>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</si>
  <si>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</si>
  <si>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</si>
  <si>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</si>
  <si>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</si>
  <si>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</si>
  <si>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</si>
  <si>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</si>
  <si>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</si>
  <si>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</si>
  <si>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</si>
  <si>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</si>
  <si>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</si>
  <si>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</si>
  <si>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</si>
  <si>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</si>
  <si>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</si>
  <si>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</si>
  <si>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</si>
  <si>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</si>
  <si>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</si>
  <si>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</si>
  <si>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</si>
  <si>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</si>
  <si>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</si>
  <si>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</si>
  <si>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</si>
  <si>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</si>
  <si>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</si>
  <si>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</si>
  <si>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</si>
  <si>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</si>
  <si>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</si>
  <si>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</si>
  <si>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</si>
  <si>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</si>
  <si>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</si>
  <si>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</si>
  <si>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</si>
  <si>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</si>
  <si>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</si>
  <si>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</si>
  <si>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</si>
  <si>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</si>
  <si>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</si>
  <si>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</si>
  <si>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</si>
  <si>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</si>
  <si>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</si>
  <si>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</si>
  <si>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</si>
  <si>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</si>
  <si>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</si>
  <si>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</si>
  <si>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</si>
  <si>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</si>
  <si>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</si>
  <si>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</si>
  <si>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</si>
  <si>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</si>
  <si>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</si>
  <si>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</si>
  <si>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</si>
  <si>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</si>
  <si>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</si>
  <si>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</si>
  <si>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</si>
  <si>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</si>
  <si>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</si>
  <si>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</si>
  <si>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</si>
  <si>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</si>
  <si>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</si>
  <si>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</si>
  <si>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</si>
  <si>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</si>
  <si>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</si>
  <si>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</si>
  <si>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</si>
  <si>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</si>
  <si>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</si>
  <si>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</si>
  <si>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</si>
  <si>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</si>
  <si>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</si>
  <si>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</si>
  <si>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</si>
  <si>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</si>
  <si>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</si>
  <si>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</si>
  <si>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</si>
  <si>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</si>
  <si>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</si>
  <si>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</si>
  <si>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</si>
  <si>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</si>
  <si>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</si>
  <si>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</si>
  <si>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</si>
  <si>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</si>
  <si>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</si>
  <si>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</si>
  <si>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</si>
  <si>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</si>
  <si>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</si>
  <si>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</si>
  <si>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</si>
  <si>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</si>
  <si>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</si>
  <si>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</si>
  <si>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</si>
  <si>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</si>
  <si>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</si>
  <si>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</si>
  <si>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</si>
  <si>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</si>
  <si>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</si>
  <si>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</si>
  <si>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</si>
  <si>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</si>
  <si>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</si>
  <si>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</si>
  <si>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</si>
  <si>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</si>
  <si>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</si>
  <si>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</si>
  <si>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</si>
  <si>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</si>
  <si>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</si>
  <si>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</si>
  <si>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</si>
  <si>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</si>
  <si>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</si>
  <si>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</si>
  <si>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</si>
  <si>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</si>
  <si>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</si>
  <si>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</si>
  <si>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</si>
  <si>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</si>
  <si>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</si>
  <si>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</si>
  <si>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</si>
  <si>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</si>
  <si>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</si>
  <si>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</si>
  <si>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</si>
  <si>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</si>
  <si>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</si>
  <si>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</si>
  <si>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</si>
  <si>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</si>
  <si>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</si>
  <si>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</si>
  <si>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</si>
  <si>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</si>
  <si>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</si>
  <si>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</si>
  <si>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</si>
  <si>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</si>
  <si>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</si>
  <si>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</si>
  <si>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</si>
  <si>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</si>
  <si>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</si>
  <si>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</si>
  <si>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</si>
  <si>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</si>
  <si>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</si>
  <si>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</si>
  <si>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</si>
  <si>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</si>
  <si>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</si>
  <si>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</si>
  <si>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</si>
  <si>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</si>
  <si>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</si>
  <si>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</si>
  <si>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</si>
  <si>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</si>
  <si>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</si>
  <si>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</si>
  <si>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</si>
  <si>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</si>
  <si>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</si>
  <si>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</si>
  <si>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</si>
  <si>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</si>
  <si>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</si>
  <si>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</si>
  <si>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</si>
  <si>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</si>
  <si>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</si>
  <si>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</si>
  <si>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</si>
  <si>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</si>
  <si>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</si>
  <si>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</si>
  <si>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</si>
  <si>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</si>
  <si>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</si>
  <si>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</si>
  <si>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</si>
  <si>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</si>
  <si>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</si>
  <si>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</si>
  <si>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</si>
  <si>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</si>
  <si>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</si>
  <si>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</si>
  <si>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</si>
  <si>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</si>
  <si>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</si>
  <si>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</si>
  <si>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</si>
  <si>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</si>
  <si>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</si>
  <si>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</si>
  <si>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</si>
  <si>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</si>
  <si>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</si>
  <si>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</si>
  <si>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</si>
  <si>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</si>
  <si>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</si>
  <si>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</si>
  <si>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</si>
  <si>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</si>
  <si>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</si>
  <si>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</si>
  <si>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</si>
  <si>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</si>
  <si>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</si>
  <si>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</si>
  <si>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</si>
  <si>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</si>
  <si>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</si>
  <si>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</si>
  <si>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</si>
  <si>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</si>
  <si>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</si>
  <si>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</si>
  <si>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</si>
  <si>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</si>
  <si>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</si>
  <si>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</si>
  <si>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</si>
  <si>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</si>
  <si>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</si>
  <si>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</si>
  <si>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</si>
  <si>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</si>
  <si>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</si>
  <si>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</si>
  <si>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</si>
  <si>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</si>
  <si>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</si>
  <si>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</si>
  <si>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</si>
  <si>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</si>
  <si>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</si>
  <si>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</si>
  <si>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</si>
  <si>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</si>
  <si>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</si>
  <si>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</si>
  <si>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</si>
  <si>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</si>
  <si>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</si>
  <si>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</si>
  <si>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</si>
  <si>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</si>
  <si>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</si>
  <si>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</si>
  <si>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</si>
  <si>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</si>
  <si>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</si>
  <si>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</si>
  <si>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</si>
  <si>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</si>
  <si>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</si>
  <si>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</si>
  <si>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</si>
  <si>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</si>
  <si>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</si>
  <si>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</si>
  <si>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</si>
  <si>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</si>
  <si>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</si>
  <si>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</si>
  <si>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</si>
  <si>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</si>
  <si>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</si>
  <si>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</si>
  <si>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</si>
  <si>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</si>
  <si>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</si>
  <si>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</si>
  <si>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</si>
  <si>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</si>
  <si>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</si>
  <si>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</si>
  <si>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</si>
  <si>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</si>
  <si>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</si>
  <si>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</si>
  <si>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</si>
  <si>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</si>
  <si>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</si>
  <si>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</si>
  <si>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</si>
  <si>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</si>
  <si>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</si>
  <si>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</si>
  <si>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</si>
  <si>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</si>
  <si>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</si>
  <si>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</si>
  <si>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</si>
  <si>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</si>
  <si>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</si>
  <si>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</si>
  <si>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</si>
  <si>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</si>
  <si>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</si>
  <si>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</si>
  <si>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</si>
  <si>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</si>
  <si>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</si>
  <si>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</si>
  <si>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</si>
  <si>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</si>
  <si>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</si>
  <si>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</si>
  <si>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</si>
  <si>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</si>
  <si>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</si>
  <si>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</si>
  <si>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</si>
  <si>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</si>
  <si>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</si>
  <si>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</si>
  <si>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</si>
  <si>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</si>
  <si>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</si>
  <si>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</si>
  <si>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</si>
  <si>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</si>
  <si>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</si>
  <si>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</si>
  <si>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</si>
  <si>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</si>
  <si>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</si>
  <si>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</si>
  <si>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</si>
  <si>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</si>
  <si>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</si>
  <si>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</si>
  <si>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</si>
  <si>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</si>
  <si>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</si>
  <si>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</si>
  <si>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</si>
  <si>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</si>
  <si>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</si>
  <si>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</si>
  <si>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</si>
  <si>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</si>
  <si>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</si>
  <si>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</si>
  <si>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</si>
  <si>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</si>
  <si>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</si>
  <si>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</si>
  <si>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</si>
  <si>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</si>
  <si>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</si>
  <si>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</si>
  <si>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</si>
  <si>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</si>
  <si>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</si>
  <si>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</si>
  <si>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</si>
  <si>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</si>
  <si>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</si>
  <si>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</si>
  <si>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</si>
  <si>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</si>
  <si>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</si>
  <si>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</si>
  <si>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</si>
  <si>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</si>
  <si>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</si>
  <si>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</si>
  <si>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</si>
  <si>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</si>
  <si>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</si>
  <si>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</si>
  <si>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</si>
  <si>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</si>
  <si>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</si>
  <si>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</si>
  <si>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</si>
  <si>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</si>
  <si>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</si>
  <si>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</si>
  <si>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</si>
  <si>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</si>
  <si>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</si>
  <si>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</si>
  <si>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</si>
  <si>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</si>
  <si>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</si>
  <si>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</si>
  <si>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</si>
  <si>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</si>
  <si>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</si>
  <si>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</si>
  <si>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</si>
  <si>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</si>
  <si>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</si>
  <si>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</si>
  <si>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</si>
  <si>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</si>
  <si>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</si>
  <si>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</si>
  <si>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</si>
  <si>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</si>
  <si>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</si>
  <si>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</si>
  <si>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</si>
  <si>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</si>
  <si>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</si>
  <si>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</si>
  <si>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</si>
  <si>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</si>
  <si>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</si>
  <si>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</si>
  <si>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</si>
  <si>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</si>
  <si>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</si>
  <si>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</si>
  <si>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</si>
  <si>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</si>
  <si>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</si>
  <si>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</si>
  <si>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</si>
  <si>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</si>
  <si>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</si>
  <si>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</si>
  <si>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</si>
  <si>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</si>
  <si>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</si>
  <si>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</si>
  <si>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</si>
  <si>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</si>
  <si>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</si>
  <si>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</si>
  <si>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</si>
  <si>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</si>
  <si>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</si>
  <si>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</si>
  <si>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</si>
  <si>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</si>
  <si>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</si>
  <si>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</si>
  <si>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</si>
  <si>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</si>
  <si>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</si>
  <si>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</si>
  <si>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</si>
  <si>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</si>
  <si>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</si>
  <si>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</si>
  <si>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</si>
  <si>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</si>
  <si>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</si>
  <si>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</si>
  <si>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</si>
  <si>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</si>
  <si>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</si>
  <si>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</si>
  <si>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</si>
  <si>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</si>
  <si>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</si>
  <si>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</si>
  <si>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</si>
  <si>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</si>
  <si>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</si>
  <si>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</si>
  <si>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</si>
  <si>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</si>
  <si>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</si>
  <si>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</si>
  <si>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</si>
  <si>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</si>
  <si>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</si>
  <si>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</si>
  <si>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</si>
  <si>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</si>
  <si>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</si>
  <si>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</si>
  <si>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</si>
  <si>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</si>
  <si>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</si>
  <si>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</si>
  <si>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</si>
  <si>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</si>
  <si>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</si>
  <si>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</si>
  <si>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</si>
  <si>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</si>
  <si>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</si>
  <si>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</si>
  <si>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</si>
  <si>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</si>
  <si>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</si>
  <si>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</si>
  <si>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</si>
  <si>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</si>
  <si>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</si>
  <si>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</si>
  <si>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</si>
  <si>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</si>
  <si>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</si>
  <si>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</si>
  <si>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</si>
  <si>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</si>
  <si>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</si>
  <si>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</si>
  <si>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</si>
  <si>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</si>
  <si>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</si>
  <si>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</si>
  <si>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</si>
  <si>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</si>
  <si>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</si>
  <si>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</si>
  <si>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</si>
  <si>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</si>
  <si>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</si>
  <si>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</si>
  <si>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</si>
  <si>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</si>
  <si>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</si>
  <si>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</si>
  <si>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</si>
  <si>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</si>
  <si>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</si>
  <si>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</si>
  <si>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</si>
  <si>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</si>
  <si>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</si>
  <si>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</si>
  <si>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</si>
  <si>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</si>
  <si>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</si>
  <si>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</si>
  <si>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</si>
  <si>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</si>
  <si>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</si>
  <si>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</si>
  <si>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</si>
  <si>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</si>
  <si>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</si>
  <si>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</si>
  <si>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</si>
  <si>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</si>
  <si>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</si>
  <si>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</si>
  <si>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</si>
  <si>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</si>
  <si>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</si>
  <si>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</si>
  <si>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</si>
  <si>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</si>
  <si>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</si>
  <si>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</si>
  <si>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</si>
  <si>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</si>
  <si>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</si>
  <si>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</si>
  <si>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</si>
  <si>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</si>
  <si>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</si>
  <si>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</si>
  <si>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</si>
  <si>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</si>
  <si>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</si>
  <si>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</si>
  <si>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</si>
  <si>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</si>
  <si>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</si>
  <si>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</si>
  <si>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</si>
  <si>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</si>
  <si>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</si>
  <si>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</si>
  <si>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</si>
  <si>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</si>
  <si>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</si>
  <si>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</si>
  <si>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</si>
  <si>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</si>
  <si>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</si>
  <si>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</si>
  <si>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</si>
  <si>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</si>
  <si>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</si>
  <si>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</si>
  <si>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</si>
  <si>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</si>
  <si>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</si>
  <si>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</si>
  <si>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</si>
  <si>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</si>
  <si>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</si>
  <si>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</si>
  <si>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</si>
  <si>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</si>
  <si>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</si>
  <si>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</si>
  <si>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</si>
  <si>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</si>
  <si>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</si>
  <si>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</si>
  <si>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</si>
  <si>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</si>
  <si>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</si>
  <si>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</si>
  <si>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</si>
  <si>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</si>
  <si>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</si>
  <si>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</si>
  <si>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</si>
  <si>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</si>
  <si>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</si>
  <si>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</si>
  <si>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</si>
  <si>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</si>
  <si>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</si>
  <si>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</si>
  <si>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</si>
  <si>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</si>
  <si>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</si>
  <si>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</si>
  <si>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</si>
  <si>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</si>
  <si>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</si>
  <si>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</si>
  <si>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</si>
  <si>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</si>
  <si>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</si>
  <si>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</si>
  <si>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</si>
  <si>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</si>
  <si>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</si>
  <si>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</si>
  <si>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</si>
  <si>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</si>
  <si>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</si>
  <si>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</si>
  <si>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</si>
  <si>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</si>
  <si>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</si>
  <si>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</si>
  <si>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</si>
  <si>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</si>
  <si>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</si>
  <si>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</si>
  <si>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</si>
  <si>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</si>
  <si>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</si>
  <si>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</si>
  <si>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</si>
  <si>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</si>
  <si>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</si>
  <si>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</si>
  <si>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</si>
  <si>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</si>
  <si>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</si>
  <si>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</si>
  <si>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</si>
  <si>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</si>
  <si>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</si>
  <si>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</si>
  <si>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</si>
  <si>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</si>
  <si>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</si>
  <si>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</si>
  <si>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</si>
  <si>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</si>
  <si>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</si>
  <si>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</si>
  <si>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</si>
  <si>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</si>
  <si>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</si>
  <si>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</si>
  <si>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</si>
  <si>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</si>
  <si>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</si>
  <si>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</si>
  <si>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</si>
  <si>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</si>
  <si>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</si>
  <si>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</si>
  <si>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</si>
  <si>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</si>
  <si>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</si>
  <si>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</si>
  <si>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</si>
  <si>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</si>
  <si>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</si>
  <si>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</si>
  <si>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</si>
  <si>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</si>
  <si>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</si>
  <si>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</si>
  <si>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</si>
  <si>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</si>
  <si>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</si>
  <si>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</si>
  <si>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</si>
  <si>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</si>
  <si>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</si>
  <si>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</si>
  <si>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</si>
  <si>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</si>
  <si>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</si>
  <si>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</si>
  <si>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</si>
  <si>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</si>
  <si>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</si>
  <si>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</si>
  <si>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</si>
  <si>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</si>
  <si>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</si>
  <si>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</si>
  <si>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</si>
  <si>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</si>
  <si>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</si>
  <si>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</si>
  <si>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</si>
  <si>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</si>
  <si>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</si>
  <si>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</si>
  <si>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</si>
  <si>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</si>
  <si>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</si>
  <si>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</si>
  <si>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</si>
  <si>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</si>
  <si>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</si>
  <si>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</si>
  <si>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</si>
  <si>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</si>
  <si>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</si>
  <si>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</si>
  <si>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</si>
  <si>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</si>
  <si>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</si>
  <si>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</si>
  <si>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</si>
  <si>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</si>
  <si>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</si>
  <si>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</si>
  <si>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</si>
  <si>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</si>
  <si>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</si>
  <si>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</si>
  <si>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</si>
  <si>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</si>
  <si>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</si>
  <si>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</si>
  <si>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</si>
  <si>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</si>
  <si>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</si>
  <si>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</si>
  <si>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</si>
  <si>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</si>
  <si>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</si>
  <si>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</si>
  <si>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</si>
  <si>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</si>
  <si>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</si>
  <si>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</si>
  <si>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</si>
  <si>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</si>
  <si>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</si>
  <si>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</si>
  <si>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</si>
  <si>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</si>
  <si>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</si>
  <si>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</si>
  <si>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</si>
  <si>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</si>
  <si>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</si>
  <si>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</si>
  <si>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</si>
  <si>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</si>
  <si>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</si>
  <si>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</si>
  <si>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</si>
  <si>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</si>
  <si>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</si>
  <si>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</si>
  <si>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</si>
  <si>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</si>
  <si>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</si>
  <si>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</si>
  <si>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</si>
  <si>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</si>
  <si>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</si>
  <si>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</si>
  <si>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</si>
  <si>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</si>
  <si>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</si>
  <si>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</si>
  <si>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</si>
  <si>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</si>
  <si>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</si>
  <si>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</si>
  <si>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</si>
  <si>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</si>
  <si>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</si>
  <si>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</si>
  <si>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</si>
  <si>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</si>
  <si>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</si>
  <si>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</si>
  <si>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</si>
  <si>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</si>
  <si>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</si>
  <si>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</si>
  <si>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</si>
  <si>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</si>
  <si>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</si>
  <si>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</si>
  <si>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</si>
  <si>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</si>
  <si>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</si>
  <si>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</si>
  <si>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</si>
  <si>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</si>
  <si>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</si>
  <si>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</si>
  <si>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</si>
  <si>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</si>
  <si>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</si>
  <si>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</si>
  <si>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</si>
  <si>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</si>
  <si>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</si>
  <si>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</si>
  <si>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</si>
  <si>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</si>
  <si>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</si>
  <si>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</si>
  <si>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</si>
  <si>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</si>
  <si>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</si>
  <si>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</si>
  <si>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</si>
  <si>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</si>
  <si>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</si>
  <si>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</si>
  <si>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</si>
  <si>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</si>
  <si>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</si>
  <si>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</si>
  <si>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</si>
  <si>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</si>
  <si>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</si>
  <si>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</si>
  <si>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</si>
  <si>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</si>
  <si>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</si>
  <si>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</si>
  <si>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</si>
  <si>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</si>
  <si>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</si>
  <si>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</si>
  <si>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</si>
  <si>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</si>
  <si>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</si>
  <si>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</si>
  <si>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</si>
  <si>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</si>
  <si>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</si>
  <si>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</si>
  <si>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</si>
  <si>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</si>
  <si>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</si>
  <si>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</si>
  <si>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</si>
  <si>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</si>
  <si>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</si>
  <si>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</si>
  <si>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</si>
  <si>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</si>
  <si>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</si>
  <si>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</si>
  <si>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</si>
  <si>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</si>
  <si>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</si>
  <si>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</si>
  <si>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</si>
  <si>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</si>
  <si>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</si>
  <si>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</si>
  <si>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</si>
  <si>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</si>
  <si>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</si>
  <si>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</si>
  <si>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</si>
  <si>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</si>
  <si>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</si>
  <si>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</si>
  <si>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</si>
  <si>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</si>
  <si>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</si>
  <si>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</si>
  <si>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</si>
  <si>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</si>
  <si>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</si>
  <si>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</si>
  <si>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</si>
  <si>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</si>
  <si>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</si>
  <si>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</si>
  <si>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</si>
  <si>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</si>
  <si>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</si>
  <si>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</si>
  <si>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</si>
  <si>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</si>
  <si>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</si>
  <si>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</si>
  <si>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</si>
  <si>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</si>
  <si>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</si>
  <si>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</si>
  <si>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</si>
  <si>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</si>
  <si>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</si>
  <si>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</si>
  <si>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</si>
  <si>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</si>
  <si>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</si>
  <si>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</si>
  <si>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</si>
  <si>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</si>
  <si>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</si>
  <si>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</si>
  <si>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</si>
  <si>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</si>
  <si>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</si>
  <si>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</si>
  <si>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</si>
  <si>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</si>
  <si>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</si>
  <si>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</si>
  <si>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</si>
  <si>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</si>
  <si>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</si>
  <si>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</si>
  <si>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</si>
  <si>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</si>
  <si>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</si>
  <si>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</si>
  <si>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</si>
  <si>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</si>
  <si>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</si>
  <si>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</si>
  <si>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</si>
  <si>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</si>
  <si>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</si>
  <si>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</si>
  <si>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</si>
  <si>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</si>
  <si>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</si>
  <si>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</si>
  <si>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</si>
  <si>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</si>
  <si>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</si>
  <si>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</si>
  <si>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</si>
  <si>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</si>
  <si>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</si>
  <si>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</si>
  <si>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</si>
  <si>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</si>
  <si>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</si>
  <si>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</si>
  <si>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</si>
  <si>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</si>
  <si>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</si>
  <si>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</si>
  <si>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</si>
  <si>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</si>
  <si>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</si>
  <si>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</si>
  <si>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</si>
  <si>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</si>
  <si>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</si>
  <si>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</si>
  <si>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</si>
  <si>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</si>
  <si>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</si>
  <si>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</si>
  <si>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</si>
  <si>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</si>
  <si>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</si>
  <si>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</si>
  <si>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</si>
  <si>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</si>
  <si>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</si>
  <si>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</si>
  <si>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</si>
  <si>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</si>
  <si>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</si>
  <si>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</si>
  <si>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</si>
  <si>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</si>
  <si>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</si>
  <si>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</si>
  <si>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</si>
  <si>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</si>
  <si>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</si>
  <si>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</si>
  <si>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</si>
  <si>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</si>
  <si>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</si>
  <si>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</si>
  <si>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</si>
  <si>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</si>
  <si>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</si>
  <si>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</si>
  <si>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</si>
  <si>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</si>
  <si>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</si>
  <si>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</si>
  <si>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</si>
  <si>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</si>
  <si>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</si>
  <si>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</si>
  <si>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</si>
  <si>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</si>
  <si>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</si>
  <si>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</si>
  <si>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</si>
  <si>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</si>
  <si>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</si>
  <si>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</si>
  <si>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</si>
  <si>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</si>
  <si>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</si>
  <si>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</si>
  <si>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</si>
  <si>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</si>
  <si>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</si>
  <si>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</si>
  <si>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</si>
  <si>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</si>
  <si>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</si>
  <si>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</si>
  <si>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</si>
  <si>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</si>
  <si>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</si>
  <si>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</si>
  <si>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</si>
  <si>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</si>
  <si>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</si>
  <si>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</si>
  <si>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</si>
  <si>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</si>
  <si>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</si>
  <si>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</si>
  <si>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</si>
  <si>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</si>
  <si>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</si>
  <si>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</si>
  <si>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</si>
  <si>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</si>
  <si>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</si>
  <si>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</si>
  <si>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</si>
  <si>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</si>
  <si>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</si>
  <si>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</si>
  <si>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</si>
  <si>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</si>
  <si>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</si>
  <si>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</si>
  <si>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</si>
  <si>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</si>
  <si>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</si>
  <si>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</si>
  <si>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</si>
  <si>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</si>
  <si>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</si>
  <si>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</si>
  <si>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</si>
  <si>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</si>
  <si>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</si>
  <si>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</si>
  <si>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</si>
  <si>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</si>
  <si>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</si>
  <si>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</si>
  <si>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</si>
  <si>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</si>
  <si>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</si>
  <si>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</si>
  <si>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</si>
  <si>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</si>
  <si>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</si>
  <si>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</si>
  <si>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</si>
  <si>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</si>
  <si>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</si>
  <si>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</si>
  <si>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</si>
  <si>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</si>
  <si>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</si>
  <si>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</si>
  <si>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</si>
  <si>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</si>
  <si>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</si>
  <si>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</si>
  <si>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</si>
  <si>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</si>
  <si>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</si>
  <si>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</si>
  <si>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</si>
  <si>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</si>
  <si>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</si>
  <si>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</si>
  <si>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</si>
  <si>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</si>
  <si>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</si>
  <si>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</si>
  <si>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</si>
  <si>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</si>
  <si>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</si>
  <si>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</si>
  <si>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</si>
  <si>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</si>
  <si>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</si>
  <si>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</si>
  <si>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</si>
  <si>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</si>
  <si>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</si>
  <si>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</si>
  <si>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</si>
  <si>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</si>
  <si>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</si>
  <si>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</si>
  <si>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</si>
  <si>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</si>
  <si>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</si>
  <si>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</si>
  <si>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</si>
  <si>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</si>
  <si>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</si>
  <si>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</si>
  <si>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</si>
  <si>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</si>
  <si>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</si>
  <si>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</si>
  <si>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</si>
  <si>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</si>
  <si>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</si>
  <si>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</si>
  <si>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</si>
  <si>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</si>
  <si>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</si>
  <si>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</si>
  <si>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</si>
  <si>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</si>
  <si>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</si>
  <si>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</si>
  <si>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</si>
  <si>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</si>
  <si>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</si>
  <si>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</si>
  <si>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</si>
  <si>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</si>
  <si>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</si>
  <si>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</si>
  <si>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</si>
  <si>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</si>
  <si>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</si>
  <si>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</si>
  <si>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</si>
  <si>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</si>
  <si>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</si>
  <si>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</si>
  <si>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</si>
  <si>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</si>
  <si>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</si>
  <si>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</si>
  <si>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</si>
  <si>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</si>
  <si>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</si>
  <si>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</si>
  <si>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</si>
  <si>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</si>
  <si>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</si>
  <si>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</si>
  <si>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</si>
  <si>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</si>
  <si>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</si>
  <si>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</si>
  <si>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</si>
  <si>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</si>
  <si>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</si>
  <si>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</si>
  <si>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</si>
  <si>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</si>
  <si>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</si>
  <si>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</si>
  <si>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</si>
  <si>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</si>
  <si>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</si>
  <si>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</si>
  <si>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</si>
  <si>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</si>
  <si>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</si>
  <si>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</si>
  <si>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</si>
  <si>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</si>
  <si>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</si>
  <si>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</si>
  <si>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</si>
  <si>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</si>
  <si>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</si>
  <si>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</si>
  <si>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</si>
  <si>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</si>
  <si>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</si>
  <si>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</si>
  <si>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</si>
  <si>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</si>
  <si>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</si>
  <si>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</si>
  <si>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</si>
  <si>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</si>
  <si>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</si>
  <si>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</si>
  <si>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</si>
  <si>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</si>
  <si>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</si>
  <si>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</si>
  <si>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</si>
  <si>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</si>
  <si>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</si>
  <si>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</si>
  <si>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</si>
  <si>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</si>
  <si>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</si>
  <si>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</si>
  <si>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</si>
  <si>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</si>
  <si>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</si>
  <si>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</si>
  <si>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</si>
  <si>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</si>
  <si>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</si>
  <si>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</si>
  <si>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</si>
  <si>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</si>
  <si>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</si>
  <si>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</si>
  <si>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</si>
  <si>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</si>
  <si>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</si>
  <si>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</si>
  <si>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</si>
  <si>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</si>
  <si>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</si>
  <si>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</si>
  <si>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</si>
  <si>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</si>
  <si>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</si>
  <si>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</si>
  <si>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</si>
  <si>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</si>
  <si>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</si>
  <si>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</si>
  <si>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</si>
  <si>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</si>
  <si>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</si>
  <si>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</si>
  <si>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</si>
  <si>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</si>
  <si>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</si>
  <si>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</si>
  <si>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</si>
  <si>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</si>
  <si>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</si>
  <si>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</si>
  <si>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</si>
  <si>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</si>
  <si>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</si>
  <si>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</si>
  <si>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</si>
  <si>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</si>
  <si>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</si>
  <si>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</si>
  <si>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</si>
  <si>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</si>
  <si>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</si>
  <si>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</si>
  <si>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</si>
  <si>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</si>
  <si>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</si>
  <si>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</si>
  <si>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</si>
  <si>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</si>
  <si>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</si>
  <si>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</si>
  <si>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</si>
  <si>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</si>
  <si>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</si>
  <si>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</si>
  <si>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</si>
  <si>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</si>
  <si>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</si>
  <si>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</si>
  <si>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</si>
  <si>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</si>
  <si>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</si>
  <si>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</si>
  <si>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</si>
  <si>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</si>
  <si>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</si>
  <si>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</si>
  <si>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</si>
  <si>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</si>
  <si>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</si>
  <si>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</si>
  <si>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</si>
  <si>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</si>
  <si>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</si>
  <si>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</si>
  <si>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</si>
  <si>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</si>
  <si>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</si>
  <si>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</si>
  <si>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</si>
  <si>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</si>
  <si>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</si>
  <si>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</si>
  <si>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</si>
  <si>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</si>
  <si>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</si>
  <si>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</si>
  <si>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</si>
  <si>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</si>
  <si>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</si>
  <si>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</si>
  <si>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</si>
  <si>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</si>
  <si>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</si>
  <si>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</si>
  <si>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</si>
  <si>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</si>
  <si>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</si>
  <si>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</si>
  <si>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</si>
  <si>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</si>
  <si>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</si>
  <si>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</si>
  <si>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</si>
  <si>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</si>
  <si>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</si>
  <si>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</si>
  <si>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</si>
  <si>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</si>
  <si>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</si>
  <si>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</si>
  <si>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</si>
  <si>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</si>
  <si>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</si>
  <si>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</si>
  <si>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</si>
  <si>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</si>
  <si>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</si>
  <si>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</si>
  <si>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</si>
  <si>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</si>
  <si>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</si>
  <si>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</si>
  <si>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</si>
  <si>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</si>
  <si>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</si>
  <si>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</si>
  <si>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</si>
  <si>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</si>
  <si>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</si>
  <si>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</si>
  <si>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</si>
  <si>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</si>
  <si>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</si>
  <si>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</si>
  <si>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</si>
  <si>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</si>
  <si>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</si>
  <si>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</si>
  <si>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</si>
  <si>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</si>
  <si>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</si>
  <si>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</si>
  <si>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</si>
  <si>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</si>
  <si>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</si>
  <si>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</si>
  <si>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</si>
  <si>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</si>
  <si>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</si>
  <si>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</si>
  <si>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</si>
  <si>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</si>
  <si>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</si>
  <si>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</si>
  <si>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</si>
  <si>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</si>
  <si>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</si>
  <si>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</si>
  <si>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</si>
  <si>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</si>
  <si>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</si>
  <si>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</si>
  <si>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</si>
  <si>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</si>
  <si>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</si>
  <si>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</si>
  <si>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</si>
  <si>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</si>
  <si>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</si>
  <si>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</si>
  <si>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</si>
  <si>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</si>
  <si>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</si>
  <si>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</si>
  <si>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</si>
  <si>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</si>
  <si>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</si>
  <si>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</si>
  <si>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</si>
  <si>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</si>
  <si>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</si>
  <si>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</si>
  <si>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</si>
  <si>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</si>
  <si>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</si>
  <si>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</si>
  <si>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</si>
  <si>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</si>
  <si>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</si>
  <si>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</si>
  <si>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</si>
  <si>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</si>
  <si>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</si>
  <si>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</si>
  <si>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</si>
  <si>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</si>
  <si>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</si>
  <si>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</si>
  <si>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</si>
  <si>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</si>
  <si>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</si>
  <si>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</si>
  <si>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</si>
  <si>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</si>
  <si>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</si>
  <si>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</si>
  <si>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</si>
  <si>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</si>
  <si>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</si>
  <si>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</si>
  <si>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</si>
  <si>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</si>
  <si>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</si>
  <si>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</si>
  <si>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</si>
  <si>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</si>
  <si>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</si>
  <si>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</si>
  <si>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</si>
  <si>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</si>
  <si>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</si>
  <si>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</si>
  <si>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</si>
  <si>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</si>
  <si>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</si>
  <si>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</si>
  <si>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</si>
  <si>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</si>
  <si>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</si>
  <si>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</si>
  <si>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</si>
  <si>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</si>
  <si>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</si>
  <si>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</si>
  <si>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</si>
  <si>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</si>
  <si>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</si>
  <si>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</si>
  <si>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</si>
  <si>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</si>
  <si>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</si>
  <si>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</si>
  <si>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</si>
  <si>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</si>
  <si>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</si>
  <si>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</si>
  <si>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</si>
  <si>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</si>
  <si>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</si>
  <si>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</si>
  <si>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</si>
  <si>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</si>
  <si>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</si>
  <si>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</si>
  <si>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</si>
  <si>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</si>
  <si>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</si>
  <si>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</si>
  <si>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</si>
  <si>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</si>
  <si>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</si>
  <si>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</si>
  <si>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</si>
  <si>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</si>
  <si>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</si>
  <si>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</si>
  <si>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</si>
  <si>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</si>
  <si>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</si>
  <si>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</si>
  <si>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</si>
  <si>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</si>
  <si>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</si>
  <si>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</si>
  <si>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</si>
  <si>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</si>
  <si>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</si>
  <si>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</si>
  <si>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</si>
  <si>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</si>
  <si>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</si>
  <si>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</si>
  <si>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</si>
  <si>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</si>
  <si>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</si>
  <si>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</si>
  <si>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</si>
  <si>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</si>
  <si>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</si>
  <si>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</si>
  <si>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</si>
  <si>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</si>
  <si>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</si>
  <si>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</si>
  <si>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</si>
  <si>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</si>
  <si>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</si>
  <si>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</si>
  <si>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</si>
  <si>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</si>
  <si>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</si>
  <si>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</si>
  <si>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</si>
  <si>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</si>
  <si>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</si>
  <si>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</si>
  <si>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</si>
  <si>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</si>
  <si>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</si>
  <si>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</si>
  <si>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</si>
  <si>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</si>
  <si>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</si>
  <si>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</si>
  <si>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</si>
  <si>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</si>
  <si>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</si>
  <si>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</si>
  <si>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</si>
  <si>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</si>
  <si>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</si>
  <si>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</si>
  <si>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</si>
  <si>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</si>
  <si>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</si>
  <si>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</si>
  <si>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</si>
  <si>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</si>
  <si>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</si>
  <si>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</si>
  <si>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</si>
  <si>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</si>
  <si>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</si>
  <si>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</si>
  <si>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</si>
  <si>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</si>
  <si>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</si>
  <si>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</si>
  <si>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</si>
  <si>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</si>
  <si>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</si>
  <si>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</si>
  <si>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</si>
  <si>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</si>
  <si>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</si>
  <si>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</si>
  <si>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</si>
  <si>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</si>
  <si>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</si>
  <si>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</si>
  <si>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</si>
  <si>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</si>
  <si>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</si>
  <si>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</si>
  <si>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</si>
  <si>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</si>
  <si>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</si>
  <si>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</si>
  <si>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</si>
  <si>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</si>
  <si>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</si>
  <si>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</si>
  <si>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</si>
  <si>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</si>
  <si>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</si>
  <si>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</si>
  <si>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</si>
  <si>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</si>
  <si>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</si>
  <si>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</si>
  <si>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</si>
  <si>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</si>
  <si>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</si>
  <si>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</si>
  <si>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</si>
  <si>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</si>
  <si>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</si>
  <si>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</si>
  <si>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</si>
  <si>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</si>
  <si>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</si>
  <si>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</si>
  <si>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</si>
  <si>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</si>
  <si>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</si>
  <si>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</si>
  <si>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</si>
  <si>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</si>
  <si>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</si>
  <si>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</si>
  <si>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</si>
  <si>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</si>
  <si>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</si>
  <si>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</si>
  <si>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</si>
  <si>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</si>
  <si>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</si>
  <si>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</si>
  <si>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</si>
  <si>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</si>
  <si>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</si>
  <si>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</si>
  <si>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</si>
  <si>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</si>
  <si>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</si>
  <si>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</si>
  <si>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</si>
  <si>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</si>
  <si>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</si>
  <si>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</si>
  <si>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</si>
  <si>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</si>
  <si>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</si>
  <si>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</si>
  <si>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</si>
  <si>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</si>
  <si>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</si>
  <si>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</si>
  <si>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</si>
  <si>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</si>
  <si>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</si>
  <si>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</si>
  <si>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</si>
  <si>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</si>
  <si>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</si>
  <si>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</si>
  <si>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</si>
  <si>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</si>
  <si>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</si>
  <si>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</si>
  <si>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</si>
  <si>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</si>
  <si>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</si>
  <si>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</si>
  <si>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</si>
  <si>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</si>
  <si>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</si>
  <si>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</si>
  <si>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</si>
  <si>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</si>
  <si>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</si>
  <si>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</si>
  <si>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</si>
  <si>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</si>
  <si>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</si>
  <si>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</si>
  <si>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</si>
  <si>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</si>
  <si>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</si>
  <si>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</si>
  <si>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</si>
  <si>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</si>
  <si>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</si>
  <si>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</si>
  <si>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</si>
  <si>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</si>
  <si>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</si>
  <si>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</si>
  <si>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</si>
  <si>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</si>
  <si>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</si>
  <si>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</si>
  <si>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</si>
  <si>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</si>
  <si>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</si>
  <si>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</si>
  <si>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</si>
  <si>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</si>
  <si>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</si>
  <si>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</si>
  <si>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</si>
  <si>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</si>
  <si>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</si>
  <si>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</si>
  <si>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</si>
  <si>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</si>
  <si>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</si>
  <si>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</si>
  <si>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</si>
  <si>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</si>
  <si>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</si>
  <si>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</si>
  <si>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</si>
  <si>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</si>
  <si>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</si>
  <si>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</si>
  <si>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</si>
  <si>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</si>
  <si>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</si>
  <si>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</si>
  <si>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</si>
  <si>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</si>
  <si>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</si>
  <si>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</si>
  <si>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</si>
  <si>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</si>
  <si>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</si>
  <si>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</si>
  <si>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</si>
  <si>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</si>
  <si>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</si>
  <si>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</si>
  <si>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</si>
  <si>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</si>
  <si>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</si>
  <si>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</si>
  <si>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</si>
  <si>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</si>
  <si>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</si>
  <si>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</si>
  <si>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</si>
  <si>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</si>
  <si>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</si>
  <si>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</si>
  <si>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</si>
  <si>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</si>
  <si>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</si>
  <si>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</si>
  <si>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</si>
  <si>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</si>
  <si>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</si>
  <si>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</si>
  <si>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</si>
  <si>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</si>
  <si>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</si>
  <si>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</si>
  <si>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</si>
  <si>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</si>
  <si>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</si>
  <si>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</si>
  <si>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</si>
  <si>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</si>
  <si>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</si>
  <si>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</si>
  <si>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</si>
  <si>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</si>
  <si>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</si>
  <si>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</si>
  <si>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</si>
  <si>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</si>
  <si>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</si>
  <si>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</si>
  <si>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</si>
  <si>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</si>
  <si>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</si>
  <si>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</si>
  <si>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</si>
  <si>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</si>
  <si>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</si>
  <si>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</si>
  <si>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</si>
  <si>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</si>
  <si>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</si>
  <si>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</si>
  <si>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</si>
  <si>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</si>
  <si>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</si>
  <si>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</si>
  <si>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</si>
  <si>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</si>
  <si>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</si>
  <si>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</si>
  <si>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</si>
  <si>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</si>
  <si>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</si>
  <si>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</si>
  <si>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</si>
  <si>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</si>
  <si>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</si>
  <si>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</si>
  <si>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</si>
  <si>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</si>
  <si>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</si>
  <si>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</si>
  <si>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</si>
  <si>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</si>
  <si>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</si>
  <si>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</si>
  <si>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</si>
  <si>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</si>
  <si>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</si>
  <si>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</si>
  <si>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</si>
  <si>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</si>
  <si>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</si>
  <si>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</si>
  <si>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</si>
  <si>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</si>
  <si>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</si>
  <si>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</si>
  <si>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</si>
  <si>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</si>
  <si>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</si>
  <si>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</si>
  <si>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</si>
  <si>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</si>
  <si>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</si>
  <si>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</si>
  <si>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</si>
  <si>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</si>
  <si>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</si>
  <si>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</si>
  <si>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</si>
  <si>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</si>
  <si>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</si>
  <si>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</si>
  <si>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</si>
  <si>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</si>
  <si>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</si>
  <si>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</si>
  <si>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</si>
  <si>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</si>
  <si>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</si>
  <si>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</si>
  <si>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</si>
  <si>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</si>
  <si>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</si>
  <si>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</si>
  <si>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</si>
  <si>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</si>
  <si>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</si>
  <si>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</si>
  <si>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</si>
  <si>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</si>
  <si>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</si>
  <si>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</si>
  <si>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</si>
  <si>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</si>
  <si>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</si>
  <si>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</si>
  <si>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</si>
  <si>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</si>
  <si>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</si>
  <si>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</si>
  <si>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</si>
  <si>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</si>
  <si>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</si>
  <si>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</si>
  <si>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</si>
  <si>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</si>
  <si>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</si>
  <si>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</si>
  <si>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</si>
  <si>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</si>
  <si>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</si>
  <si>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</si>
  <si>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</si>
  <si>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</si>
  <si>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</si>
  <si>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</si>
  <si>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</si>
  <si>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</si>
  <si>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</si>
  <si>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</si>
  <si>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</si>
  <si>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</si>
  <si>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</si>
  <si>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</si>
  <si>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</si>
  <si>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</si>
  <si>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</si>
  <si>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</si>
  <si>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</si>
  <si>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</si>
  <si>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</si>
  <si>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</si>
  <si>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</si>
  <si>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</si>
  <si>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</si>
  <si>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</si>
  <si>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</si>
  <si>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</si>
  <si>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</si>
  <si>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</si>
  <si>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</si>
  <si>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</si>
  <si>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</si>
  <si>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</si>
  <si>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</si>
  <si>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</si>
  <si>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</si>
  <si>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</si>
  <si>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</si>
  <si>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</si>
  <si>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</si>
  <si>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</si>
  <si>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</si>
  <si>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</si>
  <si>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</si>
  <si>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</si>
  <si>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</si>
  <si>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</si>
  <si>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</si>
  <si>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</si>
  <si>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</si>
  <si>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</si>
  <si>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</si>
  <si>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</si>
  <si>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</si>
  <si>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</si>
  <si>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</si>
  <si>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</si>
  <si>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</si>
  <si>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</si>
  <si>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</si>
  <si>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</si>
  <si>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</si>
  <si>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</si>
  <si>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</si>
  <si>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</si>
  <si>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</si>
  <si>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</si>
  <si>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</si>
  <si>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</si>
  <si>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</si>
  <si>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</si>
  <si>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</si>
  <si>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</si>
  <si>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</si>
  <si>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</si>
  <si>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</si>
  <si>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</si>
  <si>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</si>
  <si>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</si>
  <si>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</si>
  <si>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</si>
  <si>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</si>
  <si>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</si>
  <si>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</si>
  <si>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</si>
  <si>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</si>
  <si>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</si>
  <si>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</si>
  <si>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</si>
  <si>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</si>
  <si>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</si>
  <si>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</si>
  <si>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</si>
  <si>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</si>
  <si>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</si>
  <si>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</si>
  <si>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</si>
  <si>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</si>
  <si>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</si>
  <si>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</si>
  <si>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</si>
  <si>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</si>
  <si>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</si>
  <si>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</si>
  <si>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</si>
  <si>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</si>
  <si>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</si>
  <si>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</si>
  <si>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</si>
  <si>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</si>
  <si>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</si>
  <si>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</si>
  <si>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</si>
  <si>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</si>
  <si>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</si>
  <si>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</si>
  <si>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</si>
  <si>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</si>
  <si>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</si>
  <si>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</si>
  <si>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</si>
  <si>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</si>
  <si>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</si>
  <si>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</si>
  <si>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</si>
  <si>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</si>
  <si>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</si>
  <si>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</si>
  <si>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</si>
  <si>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</si>
  <si>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</si>
  <si>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</si>
  <si>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</si>
  <si>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</si>
  <si>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</si>
  <si>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</si>
  <si>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</si>
  <si>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</si>
  <si>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</si>
  <si>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</si>
  <si>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</si>
  <si>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</si>
  <si>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</si>
  <si>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</si>
  <si>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</si>
  <si>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</si>
  <si>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</si>
  <si>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</si>
  <si>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</si>
  <si>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</si>
  <si>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</si>
  <si>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</si>
  <si>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</si>
  <si>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</si>
  <si>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</si>
  <si>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</si>
  <si>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</si>
  <si>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</si>
  <si>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</si>
  <si>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</si>
  <si>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</si>
  <si>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</si>
  <si>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</si>
  <si>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</si>
  <si>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</si>
  <si>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</si>
  <si>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</si>
  <si>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</si>
  <si>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</si>
  <si>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</si>
  <si>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</si>
  <si>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</si>
  <si>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</si>
  <si>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</si>
  <si>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</si>
  <si>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</si>
  <si>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</si>
  <si>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</si>
  <si>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</si>
  <si>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</si>
  <si>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</si>
  <si>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</si>
  <si>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</si>
  <si>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</si>
  <si>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</si>
  <si>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</si>
  <si>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</si>
  <si>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</si>
  <si>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</si>
  <si>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</si>
  <si>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</si>
  <si>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</si>
  <si>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</si>
  <si>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</si>
  <si>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</si>
  <si>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</si>
  <si>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</si>
  <si>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</si>
  <si>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</si>
  <si>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</si>
  <si>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</si>
  <si>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</si>
  <si>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</si>
  <si>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</si>
  <si>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</si>
  <si>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</si>
  <si>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</si>
  <si>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</si>
  <si>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</si>
  <si>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</si>
  <si>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</si>
  <si>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</si>
  <si>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</si>
  <si>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</si>
  <si>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</si>
  <si>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</si>
  <si>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</si>
  <si>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</si>
  <si>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</si>
  <si>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</si>
  <si>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</si>
  <si>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</si>
  <si>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</si>
  <si>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</si>
  <si>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</si>
  <si>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</si>
  <si>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</si>
  <si>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</si>
  <si>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</si>
  <si>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</si>
  <si>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</si>
  <si>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</si>
  <si>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</si>
  <si>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</si>
  <si>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</si>
  <si>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</si>
  <si>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</si>
  <si>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</si>
  <si>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</si>
  <si>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</si>
  <si>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</si>
  <si>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</si>
  <si>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</si>
  <si>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</si>
  <si>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</si>
  <si>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</si>
  <si>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</si>
  <si>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</si>
  <si>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</si>
  <si>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</si>
  <si>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</si>
  <si>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</si>
  <si>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</si>
  <si>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</si>
  <si>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</si>
  <si>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</si>
  <si>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</si>
  <si>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</si>
  <si>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</si>
  <si>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</si>
  <si>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</si>
  <si>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</si>
  <si>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</si>
  <si>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</si>
  <si>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</si>
  <si>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</si>
  <si>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</si>
  <si>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</si>
  <si>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</si>
  <si>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</si>
  <si>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</si>
  <si>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</si>
  <si>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</si>
  <si>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</si>
  <si>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</si>
  <si>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</si>
  <si>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</si>
  <si>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</si>
  <si>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</si>
  <si>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</si>
  <si>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</si>
  <si>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</si>
  <si>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</si>
  <si>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</si>
  <si>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</si>
  <si>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</si>
  <si>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</si>
  <si>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</si>
  <si>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</si>
  <si>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</si>
  <si>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</si>
  <si>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</si>
  <si>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</si>
  <si>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</si>
  <si>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</si>
  <si>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</si>
  <si>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</si>
  <si>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</si>
  <si>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</si>
  <si>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</si>
  <si>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</si>
  <si>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</si>
  <si>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</si>
  <si>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</si>
  <si>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</si>
  <si>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</si>
  <si>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</si>
  <si>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</si>
  <si>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</si>
  <si>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</si>
  <si>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</si>
  <si>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</si>
  <si>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</si>
  <si>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</si>
  <si>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</si>
  <si>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</si>
  <si>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</si>
  <si>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</si>
  <si>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</si>
  <si>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</si>
  <si>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</si>
  <si>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</si>
  <si>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</si>
  <si>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</si>
  <si>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</si>
  <si>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</si>
  <si>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</si>
  <si>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</si>
  <si>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</si>
  <si>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</si>
  <si>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</si>
  <si>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</si>
  <si>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</si>
  <si>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</si>
  <si>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</si>
  <si>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</si>
  <si>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</si>
  <si>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</si>
  <si>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</si>
  <si>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</si>
  <si>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</si>
  <si>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</si>
  <si>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</si>
  <si>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</si>
  <si>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</si>
  <si>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</si>
  <si>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</si>
  <si>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</si>
  <si>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</si>
  <si>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</si>
  <si>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</si>
  <si>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</si>
  <si>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</si>
  <si>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</si>
  <si>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</si>
  <si>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</si>
  <si>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</si>
  <si>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</si>
  <si>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</si>
  <si>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</si>
  <si>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</si>
  <si>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</si>
  <si>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</si>
  <si>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</si>
  <si>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</si>
  <si>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</si>
  <si>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</si>
  <si>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</si>
  <si>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</si>
  <si>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</si>
  <si>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</si>
  <si>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</si>
  <si>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</si>
  <si>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</si>
  <si>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</si>
  <si>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</si>
  <si>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</si>
  <si>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</si>
  <si>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</si>
  <si>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</si>
  <si>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</si>
  <si>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</si>
  <si>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</si>
  <si>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</si>
  <si>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</si>
  <si>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</si>
  <si>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</si>
  <si>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</si>
  <si>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</si>
  <si>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</si>
  <si>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</si>
  <si>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</si>
  <si>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</si>
  <si>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</si>
  <si>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</si>
  <si>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</si>
  <si>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</si>
  <si>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</si>
  <si>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</si>
  <si>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</si>
  <si>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</si>
  <si>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</si>
  <si>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</si>
  <si>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</si>
  <si>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</si>
  <si>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</si>
  <si>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</si>
  <si>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</si>
  <si>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</si>
  <si>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</si>
  <si>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</si>
  <si>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</si>
  <si>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</si>
  <si>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</si>
  <si>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</si>
  <si>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</si>
  <si>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</si>
  <si>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</si>
  <si>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</si>
  <si>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</si>
  <si>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</si>
  <si>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</si>
  <si>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</si>
  <si>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</si>
  <si>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</si>
  <si>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</si>
  <si>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</si>
  <si>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</si>
  <si>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</si>
  <si>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</si>
  <si>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</si>
  <si>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</si>
  <si>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</si>
  <si>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</si>
  <si>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</si>
  <si>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</si>
  <si>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</si>
  <si>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</si>
  <si>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</si>
  <si>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</si>
  <si>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</si>
  <si>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</si>
  <si>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</si>
  <si>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</si>
  <si>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</si>
  <si>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</si>
  <si>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</si>
  <si>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</si>
  <si>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</si>
  <si>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</si>
  <si>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</si>
  <si>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</si>
  <si>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</si>
  <si>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</si>
  <si>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</si>
  <si>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</si>
  <si>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</si>
  <si>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</si>
  <si>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</si>
  <si>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</si>
  <si>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</si>
  <si>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</si>
  <si>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</si>
  <si>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</si>
  <si>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</si>
  <si>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</si>
  <si>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</si>
  <si>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</si>
  <si>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</si>
  <si>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</si>
  <si>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</si>
  <si>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</si>
  <si>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</si>
  <si>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</si>
  <si>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</si>
  <si>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</si>
  <si>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</si>
  <si>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</si>
  <si>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</si>
  <si>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</si>
  <si>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</si>
  <si>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</si>
  <si>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</si>
  <si>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</si>
  <si>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</si>
  <si>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</si>
  <si>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</si>
  <si>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</si>
  <si>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</si>
  <si>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</si>
  <si>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</si>
  <si>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</si>
  <si>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</si>
  <si>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</si>
  <si>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</si>
  <si>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</si>
  <si>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</si>
  <si>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</si>
  <si>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</si>
  <si>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</si>
  <si>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</si>
  <si>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</si>
  <si>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</si>
  <si>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</si>
  <si>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</si>
  <si>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</si>
  <si>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</si>
  <si>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</si>
  <si>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</si>
  <si>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</si>
  <si>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</si>
  <si>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</si>
  <si>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</si>
  <si>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</si>
  <si>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</si>
  <si>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</si>
  <si>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</si>
  <si>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</si>
  <si>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</si>
  <si>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</si>
  <si>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</si>
  <si>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</si>
  <si>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</si>
  <si>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</si>
  <si>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</si>
  <si>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</si>
  <si>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</si>
  <si>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</si>
  <si>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</si>
  <si>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</si>
  <si>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</si>
  <si>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</si>
  <si>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</si>
  <si>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</si>
  <si>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</si>
  <si>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</si>
  <si>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</si>
  <si>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</si>
  <si>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</si>
  <si>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</si>
  <si>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</si>
  <si>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</si>
  <si>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</si>
  <si>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</si>
  <si>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</si>
  <si>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</si>
  <si>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</si>
  <si>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</si>
  <si>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</si>
  <si>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</si>
  <si>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</si>
  <si>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</si>
  <si>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</si>
  <si>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</si>
  <si>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</si>
  <si>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</si>
  <si>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</si>
  <si>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</si>
  <si>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</si>
  <si>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</si>
  <si>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</si>
  <si>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</si>
  <si>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</si>
  <si>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</si>
  <si>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</si>
  <si>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</si>
  <si>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</si>
  <si>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</si>
  <si>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</si>
  <si>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</si>
  <si>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</si>
  <si>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</si>
  <si>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</si>
  <si>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</si>
  <si>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</si>
  <si>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</si>
  <si>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</si>
  <si>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</si>
  <si>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</si>
  <si>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</si>
  <si>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</si>
  <si>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</si>
  <si>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</si>
  <si>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</si>
  <si>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</si>
  <si>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</si>
  <si>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</si>
  <si>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</si>
  <si>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</si>
  <si>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</si>
  <si>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</si>
  <si>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</si>
  <si>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</si>
  <si>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</si>
  <si>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</si>
  <si>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</si>
  <si>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</si>
  <si>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</si>
  <si>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</si>
  <si>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</si>
  <si>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</si>
  <si>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</si>
  <si>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</si>
  <si>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</si>
  <si>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</si>
  <si>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</si>
  <si>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</si>
  <si>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</si>
  <si>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</si>
  <si>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</si>
  <si>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</si>
  <si>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</si>
  <si>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</si>
  <si>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</si>
  <si>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</si>
  <si>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</si>
  <si>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</si>
  <si>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</si>
  <si>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</si>
  <si>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</si>
  <si>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</si>
  <si>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</si>
  <si>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</si>
  <si>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</si>
  <si>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</si>
  <si>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</si>
  <si>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</si>
  <si>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</si>
  <si>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</si>
  <si>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</si>
  <si>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</si>
  <si>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</si>
  <si>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</si>
  <si>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</si>
  <si>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</si>
  <si>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</si>
  <si>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</si>
  <si>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</si>
  <si>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</si>
  <si>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</si>
  <si>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</si>
  <si>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</si>
  <si>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</si>
  <si>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</si>
  <si>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</si>
  <si>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</si>
  <si>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</si>
  <si>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</si>
  <si>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</si>
  <si>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</si>
  <si>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</si>
  <si>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</si>
  <si>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</si>
  <si>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</si>
  <si>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</si>
  <si>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</si>
  <si>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</si>
  <si>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</si>
  <si>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</si>
  <si>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</si>
  <si>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</si>
  <si>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</si>
  <si>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</si>
  <si>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</si>
  <si>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</si>
  <si>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</si>
  <si>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</si>
  <si>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</si>
  <si>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</si>
  <si>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</si>
  <si>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</si>
  <si>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</si>
  <si>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</si>
  <si>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</si>
  <si>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</si>
  <si>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</si>
  <si>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</si>
  <si>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</si>
  <si>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</si>
  <si>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</si>
  <si>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</si>
  <si>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</si>
  <si>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</si>
  <si>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</si>
  <si>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</si>
  <si>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</si>
  <si>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</si>
  <si>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</si>
  <si>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</si>
  <si>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</si>
  <si>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</si>
  <si>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</si>
  <si>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</si>
  <si>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</si>
  <si>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</si>
  <si>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</si>
  <si>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</si>
  <si>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</si>
  <si>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</si>
  <si>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</si>
  <si>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</si>
  <si>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</si>
  <si>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</si>
  <si>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</si>
  <si>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</si>
  <si>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</si>
  <si>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</si>
  <si>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</si>
  <si>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</si>
  <si>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</si>
  <si>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</si>
  <si>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</si>
  <si>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</si>
  <si>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</si>
  <si>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</si>
  <si>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</si>
  <si>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</si>
  <si>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</si>
  <si>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</si>
  <si>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</si>
  <si>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</si>
  <si>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</si>
  <si>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</si>
  <si>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</si>
  <si>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</si>
  <si>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</si>
  <si>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</si>
  <si>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</si>
  <si>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</si>
  <si>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</si>
  <si>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</si>
  <si>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</si>
  <si>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</si>
  <si>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</si>
  <si>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</si>
  <si>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</si>
  <si>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</si>
  <si>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</si>
  <si>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</si>
  <si>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</si>
  <si>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</si>
  <si>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</si>
  <si>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</si>
  <si>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</si>
  <si>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</si>
  <si>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</si>
  <si>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</si>
  <si>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</si>
  <si>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</si>
  <si>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</si>
  <si>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</si>
  <si>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</si>
  <si>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</si>
  <si>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</si>
  <si>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</si>
  <si>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</si>
  <si>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</si>
  <si>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</si>
  <si>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</si>
  <si>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</si>
  <si>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</si>
  <si>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</si>
  <si>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</si>
  <si>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</si>
  <si>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</si>
  <si>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</si>
  <si>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</si>
  <si>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</si>
  <si>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</si>
  <si>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</si>
  <si>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</si>
  <si>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</si>
  <si>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</si>
  <si>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</si>
  <si>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</si>
  <si>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</si>
  <si>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</si>
  <si>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</si>
  <si>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</si>
  <si>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</si>
  <si>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</si>
  <si>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</si>
  <si>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</si>
  <si>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</si>
  <si>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</si>
  <si>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</si>
  <si>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</si>
  <si>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</si>
  <si>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</si>
  <si>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</si>
  <si>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</si>
  <si>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</si>
  <si>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</si>
  <si>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</si>
  <si>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</si>
  <si>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</si>
  <si>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</si>
  <si>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</si>
  <si>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</si>
  <si>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</si>
  <si>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</si>
  <si>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</si>
  <si>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</si>
  <si>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</si>
  <si>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</si>
  <si>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</si>
  <si>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</si>
  <si>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</si>
  <si>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</si>
  <si>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</si>
  <si>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</si>
  <si>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</si>
  <si>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</si>
  <si>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</si>
  <si>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</si>
  <si>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</si>
  <si>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</si>
  <si>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</si>
  <si>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</si>
  <si>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</si>
  <si>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</si>
  <si>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</si>
  <si>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</si>
  <si>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</si>
  <si>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</si>
  <si>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</si>
  <si>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</si>
  <si>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</si>
  <si>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</si>
  <si>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</si>
  <si>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</si>
  <si>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</si>
  <si>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</si>
  <si>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</si>
  <si>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</si>
  <si>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</si>
  <si>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</si>
  <si>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</si>
  <si>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</si>
  <si>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</si>
  <si>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</si>
  <si>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</si>
  <si>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</si>
  <si>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</si>
  <si>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</si>
  <si>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</si>
  <si>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</si>
  <si>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</si>
  <si>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</si>
  <si>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</si>
  <si>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</si>
  <si>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</si>
  <si>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</si>
  <si>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</si>
  <si>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</si>
  <si>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</si>
  <si>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</si>
  <si>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</si>
  <si>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</si>
  <si>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</si>
  <si>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</si>
  <si>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</si>
  <si>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</si>
  <si>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</si>
  <si>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</si>
  <si>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</si>
  <si>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</si>
  <si>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</si>
  <si>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</si>
  <si>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</si>
  <si>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</si>
  <si>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</si>
  <si>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</si>
  <si>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</si>
  <si>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</si>
  <si>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</si>
  <si>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</si>
  <si>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</si>
  <si>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</si>
  <si>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</si>
  <si>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</si>
  <si>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</si>
  <si>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</si>
  <si>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</si>
  <si>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</si>
  <si>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</si>
  <si>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</si>
  <si>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</si>
  <si>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</si>
  <si>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</si>
  <si>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</si>
  <si>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</si>
  <si>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</si>
  <si>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</si>
  <si>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</si>
  <si>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</si>
  <si>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</si>
  <si>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</si>
  <si>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</si>
  <si>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</si>
  <si>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</si>
  <si>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</si>
  <si>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</si>
  <si>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</si>
  <si>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</si>
  <si>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</si>
  <si>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</si>
  <si>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</si>
  <si>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</si>
  <si>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</si>
  <si>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</si>
  <si>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</si>
  <si>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</si>
  <si>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</si>
  <si>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</si>
  <si>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</si>
  <si>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</si>
  <si>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</si>
  <si>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</si>
  <si>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</si>
  <si>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</si>
  <si>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</si>
  <si>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</si>
  <si>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</si>
  <si>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</si>
  <si>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</si>
  <si>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</si>
  <si>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</si>
  <si>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</si>
  <si>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</si>
  <si>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</si>
  <si>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</si>
  <si>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</si>
  <si>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</si>
  <si>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</si>
  <si>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</si>
  <si>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</si>
  <si>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</si>
  <si>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</si>
  <si>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</si>
  <si>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</si>
  <si>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</si>
  <si>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</si>
  <si>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</si>
  <si>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</si>
  <si>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</si>
  <si>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</si>
  <si>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</si>
  <si>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</si>
  <si>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</si>
  <si>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</si>
  <si>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</si>
  <si>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</si>
  <si>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</si>
  <si>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</si>
  <si>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</si>
  <si>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</si>
  <si>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</si>
  <si>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</si>
  <si>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</si>
  <si>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</si>
  <si>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</si>
  <si>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</si>
  <si>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</si>
  <si>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</si>
  <si>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</si>
  <si>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</si>
  <si>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</si>
  <si>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</si>
  <si>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</si>
  <si>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</si>
  <si>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</si>
  <si>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</si>
  <si>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</si>
  <si>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</si>
  <si>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</si>
  <si>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</si>
  <si>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</si>
  <si>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</si>
  <si>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</si>
  <si>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</si>
  <si>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</si>
  <si>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</si>
  <si>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</si>
  <si>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</si>
  <si>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</si>
  <si>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</si>
  <si>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</si>
  <si>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</si>
  <si>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</si>
  <si>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</si>
  <si>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</si>
  <si>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</si>
  <si>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</si>
  <si>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</si>
  <si>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</si>
  <si>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</si>
  <si>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</si>
  <si>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</si>
  <si>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</si>
  <si>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</si>
  <si>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</si>
  <si>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</si>
  <si>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</si>
  <si>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</si>
  <si>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</si>
  <si>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</si>
  <si>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</si>
  <si>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</si>
  <si>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</si>
  <si>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</si>
  <si>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</si>
  <si>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</si>
  <si>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</si>
  <si>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</si>
  <si>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</si>
  <si>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</si>
  <si>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</si>
  <si>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</si>
  <si>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</si>
  <si>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</si>
  <si>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</si>
  <si>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</si>
  <si>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</si>
  <si>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</si>
  <si>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</si>
  <si>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</si>
  <si>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</si>
  <si>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</si>
  <si>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</si>
  <si>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</si>
  <si>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</si>
  <si>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</si>
  <si>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</si>
  <si>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</si>
  <si>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</si>
  <si>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</si>
  <si>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</si>
  <si>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</si>
  <si>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</si>
  <si>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</si>
  <si>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</si>
  <si>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</si>
  <si>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</si>
  <si>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</si>
  <si>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</si>
  <si>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</si>
  <si>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</si>
  <si>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</si>
  <si>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</si>
  <si>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</si>
  <si>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</si>
  <si>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</si>
  <si>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</si>
  <si>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</si>
  <si>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</si>
  <si>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</si>
  <si>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</si>
  <si>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</si>
  <si>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</si>
  <si>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</si>
  <si>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</si>
  <si>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</si>
  <si>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</si>
  <si>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</si>
  <si>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</si>
  <si>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</si>
  <si>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</si>
  <si>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</si>
  <si>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</si>
  <si>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</si>
  <si>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</si>
  <si>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</si>
  <si>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</si>
  <si>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</si>
  <si>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</si>
  <si>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</si>
  <si>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</si>
  <si>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</si>
  <si>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</si>
  <si>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</si>
  <si>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</si>
  <si>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</si>
  <si>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</si>
  <si>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</si>
  <si>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</si>
  <si>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</si>
  <si>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</si>
  <si>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</si>
  <si>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</si>
  <si>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</si>
  <si>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</si>
  <si>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</si>
  <si>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</si>
  <si>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</si>
  <si>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</si>
  <si>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</si>
  <si>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</si>
  <si>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</si>
  <si>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</si>
  <si>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</si>
  <si>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</si>
  <si>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</si>
  <si>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</si>
  <si>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</si>
  <si>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</si>
  <si>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</si>
  <si>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</si>
  <si>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</si>
  <si>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</si>
  <si>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</si>
  <si>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</si>
  <si>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</si>
  <si>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</si>
  <si>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</si>
  <si>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</si>
  <si>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</si>
  <si>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</si>
  <si>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</si>
  <si>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</si>
  <si>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</si>
  <si>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</si>
  <si>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</si>
  <si>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</si>
  <si>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</si>
  <si>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</si>
  <si>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</si>
  <si>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</si>
  <si>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</si>
  <si>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</si>
  <si>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</si>
  <si>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</si>
  <si>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</si>
  <si>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</si>
  <si>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</si>
  <si>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</si>
  <si>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</si>
  <si>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</si>
  <si>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</si>
  <si>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</si>
  <si>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</si>
  <si>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</si>
  <si>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</si>
  <si>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</si>
  <si>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</si>
  <si>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</si>
  <si>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</si>
  <si>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</si>
  <si>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</si>
  <si>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</si>
  <si>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</si>
  <si>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</si>
  <si>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</si>
  <si>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</si>
  <si>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</si>
  <si>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</si>
  <si>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</si>
  <si>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</si>
  <si>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</si>
  <si>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</si>
  <si>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</si>
  <si>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</si>
  <si>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</si>
  <si>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</si>
  <si>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</si>
  <si>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</si>
  <si>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</si>
  <si>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</si>
  <si>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</si>
  <si>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</si>
  <si>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</si>
  <si>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</si>
  <si>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</si>
  <si>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</si>
  <si>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</si>
  <si>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</si>
  <si>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</si>
  <si>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</si>
  <si>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</si>
  <si>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</si>
  <si>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</si>
  <si>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</si>
  <si>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</si>
  <si>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</si>
  <si>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</si>
  <si>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</si>
  <si>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</si>
  <si>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</si>
  <si>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</si>
  <si>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</si>
  <si>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</si>
  <si>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</si>
  <si>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</si>
  <si>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</si>
  <si>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</si>
  <si>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</si>
  <si>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</si>
  <si>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</si>
  <si>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</si>
  <si>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</si>
  <si>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</si>
  <si>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</si>
  <si>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</si>
  <si>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</si>
  <si>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</si>
  <si>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</si>
  <si>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</si>
  <si>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</si>
  <si>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</si>
  <si>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</si>
  <si>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</si>
  <si>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</si>
  <si>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</si>
  <si>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</si>
  <si>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</si>
  <si>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</si>
  <si>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</si>
  <si>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</si>
  <si>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</si>
  <si>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</si>
  <si>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</si>
  <si>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</si>
  <si>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</si>
  <si>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</si>
  <si>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</si>
  <si>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</si>
  <si>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</si>
  <si>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</si>
  <si>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</si>
  <si>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</si>
  <si>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</si>
  <si>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</si>
  <si>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</si>
  <si>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</si>
  <si>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</si>
  <si>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</si>
  <si>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</si>
  <si>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</si>
  <si>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</si>
  <si>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</si>
  <si>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</si>
  <si>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</si>
  <si>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</si>
  <si>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</si>
  <si>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</si>
  <si>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</si>
  <si>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</si>
  <si>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</si>
  <si>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</si>
  <si>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</si>
  <si>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</si>
  <si>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</si>
  <si>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</si>
  <si>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</si>
  <si>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</si>
  <si>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</si>
  <si>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</si>
  <si>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</si>
  <si>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</si>
  <si>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</si>
  <si>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</si>
  <si>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</si>
  <si>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</si>
  <si>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</si>
  <si>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</si>
  <si>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</si>
  <si>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</si>
  <si>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</si>
  <si>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</si>
  <si>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</si>
  <si>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</si>
  <si>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</si>
  <si>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</si>
  <si>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</si>
  <si>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</si>
  <si>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</si>
  <si>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</si>
  <si>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</si>
  <si>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</si>
  <si>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</si>
  <si>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</si>
  <si>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</si>
  <si>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</si>
  <si>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</si>
  <si>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</si>
  <si>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</si>
  <si>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</si>
  <si>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</si>
  <si>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</si>
  <si>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</si>
  <si>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</si>
  <si>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</si>
  <si>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</si>
  <si>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</si>
  <si>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</si>
  <si>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</si>
  <si>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</si>
  <si>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</si>
  <si>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</si>
  <si>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</si>
  <si>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</si>
  <si>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</si>
  <si>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</si>
  <si>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</si>
  <si>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</si>
  <si>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</si>
  <si>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</si>
  <si>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</si>
  <si>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</si>
  <si>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</si>
  <si>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</si>
  <si>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</si>
  <si>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</si>
  <si>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</si>
  <si>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</si>
  <si>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</si>
  <si>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</si>
  <si>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</si>
  <si>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</si>
  <si>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</si>
  <si>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</si>
  <si>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</si>
  <si>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</si>
  <si>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</si>
  <si>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</si>
  <si>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</si>
  <si>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</si>
  <si>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</si>
  <si>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</si>
  <si>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</si>
  <si>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</si>
  <si>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</si>
  <si>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</si>
  <si>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</si>
  <si>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</si>
  <si>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</si>
  <si>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</si>
  <si>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</si>
  <si>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</si>
  <si>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</si>
  <si>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</si>
  <si>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</si>
  <si>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</si>
  <si>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</si>
  <si>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</si>
  <si>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</si>
  <si>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</si>
  <si>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</si>
  <si>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</si>
  <si>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</si>
  <si>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</si>
  <si>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</si>
  <si>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</si>
  <si>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</si>
  <si>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</si>
  <si>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</si>
  <si>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</si>
  <si>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</si>
  <si>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</si>
  <si>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</si>
  <si>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</si>
  <si>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</si>
  <si>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</si>
  <si>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</si>
  <si>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</si>
  <si>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</si>
  <si>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</si>
  <si>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</si>
  <si>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</si>
  <si>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</si>
  <si>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</si>
  <si>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</si>
  <si>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</si>
  <si>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</si>
  <si>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</si>
  <si>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</si>
  <si>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</si>
  <si>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</si>
  <si>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</si>
  <si>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</si>
  <si>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</si>
  <si>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</si>
  <si>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</si>
  <si>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</si>
  <si>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</si>
  <si>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</si>
  <si>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</si>
  <si>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</si>
  <si>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</si>
  <si>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</si>
  <si>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</si>
  <si>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</si>
  <si>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</si>
  <si>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</si>
  <si>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</si>
  <si>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</si>
  <si>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</si>
  <si>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</si>
  <si>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</si>
  <si>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</si>
  <si>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</si>
  <si>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</si>
  <si>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</si>
  <si>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</si>
  <si>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</si>
  <si>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</si>
  <si>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</si>
  <si>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</si>
  <si>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</si>
  <si>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</si>
  <si>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</si>
  <si>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</si>
  <si>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</si>
  <si>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</si>
  <si>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</si>
  <si>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</si>
  <si>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</si>
  <si>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</si>
  <si>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</si>
  <si>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</si>
  <si>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</si>
  <si>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</si>
  <si>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</si>
  <si>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</si>
  <si>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</si>
  <si>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</si>
  <si>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</si>
  <si>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</si>
  <si>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</si>
  <si>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</si>
  <si>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</si>
  <si>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</si>
  <si>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</si>
  <si>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</si>
  <si>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</si>
  <si>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</si>
  <si>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</si>
  <si>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</si>
  <si>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</si>
  <si>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</si>
  <si>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</si>
  <si>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</si>
  <si>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</si>
  <si>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</si>
  <si>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</si>
  <si>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</si>
  <si>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</si>
  <si>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</si>
  <si>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</si>
  <si>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</si>
  <si>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</si>
  <si>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</si>
  <si>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</si>
  <si>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</si>
  <si>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</si>
  <si>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</si>
  <si>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</si>
  <si>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</si>
  <si>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</si>
  <si>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</si>
  <si>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</si>
  <si>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</si>
  <si>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</si>
  <si>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</si>
  <si>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</si>
  <si>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</si>
  <si>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</si>
  <si>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</si>
  <si>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</si>
  <si>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</si>
  <si>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</si>
  <si>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</si>
  <si>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</si>
  <si>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</si>
  <si>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</si>
  <si>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</si>
  <si>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</si>
  <si>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</si>
  <si>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</si>
  <si>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</si>
  <si>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</si>
  <si>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</si>
  <si>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</si>
  <si>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</si>
  <si>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</si>
  <si>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</si>
  <si>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</si>
  <si>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</si>
  <si>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</si>
  <si>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</si>
  <si>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</si>
  <si>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</si>
  <si>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</si>
  <si>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</si>
  <si>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</si>
  <si>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</si>
  <si>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</si>
  <si>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</si>
  <si>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</si>
  <si>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</si>
  <si>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</si>
  <si>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</si>
  <si>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</si>
  <si>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</si>
  <si>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</si>
  <si>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</si>
  <si>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</si>
  <si>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</si>
  <si>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</si>
  <si>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</si>
  <si>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</si>
  <si>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</si>
  <si>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</si>
  <si>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</si>
  <si>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</si>
  <si>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</si>
  <si>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</si>
  <si>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</si>
  <si>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</si>
  <si>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</si>
  <si>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</si>
  <si>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</si>
  <si>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</si>
  <si>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</si>
  <si>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</si>
  <si>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</si>
  <si>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</si>
  <si>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</si>
  <si>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</si>
  <si>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</si>
  <si>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</si>
  <si>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</si>
  <si>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</si>
  <si>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</si>
  <si>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</si>
  <si>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</si>
  <si>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</si>
  <si>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</si>
  <si>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</si>
  <si>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</si>
  <si>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</si>
  <si>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</si>
  <si>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</si>
  <si>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</si>
  <si>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</si>
  <si>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</si>
  <si>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</si>
  <si>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</si>
  <si>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</si>
  <si>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</si>
  <si>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</si>
  <si>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</si>
  <si>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</si>
  <si>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</si>
  <si>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</si>
  <si>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</si>
  <si>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</si>
  <si>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</si>
  <si>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</si>
  <si>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</si>
  <si>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</si>
  <si>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</si>
  <si>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</si>
  <si>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</si>
  <si>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</si>
  <si>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</si>
  <si>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</si>
  <si>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</si>
  <si>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</si>
  <si>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</si>
  <si>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</si>
  <si>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</si>
  <si>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</si>
  <si>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</si>
  <si>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</si>
  <si>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</si>
  <si>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</si>
  <si>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</si>
  <si>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</si>
  <si>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</si>
  <si>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</si>
  <si>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</si>
  <si>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</si>
  <si>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</si>
  <si>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</si>
  <si>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</si>
  <si>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</si>
  <si>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</si>
  <si>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</si>
  <si>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</si>
  <si>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</si>
  <si>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</si>
  <si>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</si>
  <si>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</si>
  <si>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</si>
  <si>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</si>
  <si>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</si>
  <si>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</si>
  <si>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</si>
  <si>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</si>
  <si>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</si>
  <si>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</si>
  <si>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</si>
  <si>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</si>
  <si>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</si>
  <si>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</si>
  <si>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</si>
  <si>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</si>
  <si>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</si>
  <si>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</si>
  <si>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</si>
  <si>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</si>
  <si>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</si>
  <si>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</si>
  <si>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</si>
  <si>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</si>
  <si>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</si>
  <si>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</si>
  <si>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</si>
  <si>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</si>
  <si>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</si>
  <si>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</si>
  <si>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</si>
  <si>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</si>
  <si>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</si>
  <si>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</si>
  <si>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</si>
  <si>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</si>
  <si>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</si>
  <si>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</si>
  <si>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</si>
  <si>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</si>
  <si>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</si>
  <si>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</si>
  <si>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</si>
  <si>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</si>
  <si>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</si>
  <si>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</si>
  <si>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</si>
  <si>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</si>
  <si>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</si>
  <si>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</si>
  <si>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</si>
  <si>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</si>
  <si>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</si>
  <si>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</si>
  <si>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</si>
  <si>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</si>
  <si>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</si>
  <si>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</si>
  <si>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</si>
  <si>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</si>
  <si>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</si>
  <si>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</si>
  <si>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</si>
  <si>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</si>
  <si>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</si>
  <si>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</si>
  <si>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</si>
  <si>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</si>
  <si>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</si>
  <si>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</si>
  <si>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</si>
  <si>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</si>
  <si>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</si>
  <si>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</si>
  <si>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</si>
  <si>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</si>
  <si>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</si>
  <si>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</si>
  <si>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</si>
  <si>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</si>
  <si>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</si>
  <si>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</si>
  <si>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</si>
  <si>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</si>
  <si>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</si>
  <si>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</si>
  <si>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</si>
  <si>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</si>
  <si>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</si>
  <si>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</si>
  <si>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</si>
  <si>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</si>
  <si>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</si>
  <si>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</si>
  <si>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</si>
  <si>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</si>
  <si>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</si>
  <si>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</si>
  <si>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</si>
  <si>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</si>
  <si>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</si>
  <si>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</si>
  <si>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</si>
  <si>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</si>
  <si>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</si>
  <si>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</si>
  <si>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</si>
  <si>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</si>
  <si>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</si>
  <si>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</si>
  <si>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</si>
  <si>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</si>
  <si>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</si>
  <si>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</si>
  <si>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</si>
  <si>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</si>
  <si>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</si>
  <si>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</si>
  <si>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</si>
  <si>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</si>
  <si>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</si>
  <si>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</si>
  <si>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</si>
  <si>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</si>
  <si>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</si>
  <si>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</si>
  <si>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</si>
  <si>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</si>
  <si>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</si>
  <si>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</si>
  <si>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</si>
  <si>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</si>
  <si>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</si>
  <si>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</si>
  <si>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</si>
  <si>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</si>
  <si>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</si>
  <si>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</si>
  <si>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</si>
  <si>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</si>
  <si>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</si>
  <si>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</si>
  <si>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</si>
  <si>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</si>
  <si>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</si>
  <si>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</si>
  <si>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</si>
  <si>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</si>
  <si>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</si>
  <si>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</si>
  <si>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</si>
  <si>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</si>
  <si>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</si>
  <si>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</si>
  <si>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</si>
  <si>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</si>
  <si>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</si>
  <si>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</si>
  <si>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</si>
  <si>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</si>
  <si>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</si>
  <si>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</si>
  <si>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</si>
  <si>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</si>
  <si>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</si>
  <si>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</si>
  <si>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</si>
  <si>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</si>
  <si>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</si>
  <si>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</si>
  <si>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</si>
  <si>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</si>
  <si>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</si>
  <si>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</si>
  <si>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</si>
  <si>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</si>
  <si>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</si>
  <si>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</si>
  <si>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</si>
  <si>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</si>
  <si>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</si>
  <si>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</si>
  <si>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</si>
  <si>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</si>
  <si>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</si>
  <si>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</si>
  <si>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</si>
  <si>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</si>
  <si>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</si>
  <si>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</si>
  <si>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</si>
  <si>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</si>
  <si>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</si>
  <si>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</si>
  <si>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</si>
  <si>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</si>
  <si>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</si>
  <si>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</si>
  <si>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</si>
  <si>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</si>
  <si>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</si>
  <si>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</si>
  <si>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</si>
  <si>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</si>
  <si>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</si>
  <si>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</si>
  <si>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</si>
  <si>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</si>
  <si>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</si>
  <si>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</si>
  <si>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</si>
  <si>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</si>
  <si>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</si>
  <si>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</si>
  <si>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</si>
  <si>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</si>
  <si>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</si>
  <si>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</si>
  <si>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</si>
  <si>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</si>
  <si>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</si>
  <si>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</si>
  <si>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</si>
  <si>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</si>
  <si>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</si>
  <si>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</si>
  <si>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</si>
  <si>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</si>
  <si>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</si>
  <si>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</si>
  <si>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</si>
  <si>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</si>
  <si>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</si>
  <si>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</si>
  <si>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</si>
  <si>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</si>
  <si>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</si>
  <si>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</si>
  <si>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</si>
  <si>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</si>
  <si>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</si>
  <si>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</si>
  <si>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</si>
  <si>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</si>
  <si>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</si>
  <si>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</si>
  <si>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</si>
  <si>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</si>
  <si>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</si>
  <si>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</si>
  <si>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</si>
  <si>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</si>
  <si>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</si>
  <si>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</si>
  <si>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</si>
  <si>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</si>
  <si>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</si>
  <si>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</si>
  <si>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</si>
  <si>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</si>
  <si>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</si>
  <si>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</si>
  <si>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</si>
  <si>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</si>
  <si>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</si>
  <si>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</si>
  <si>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</si>
  <si>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</si>
  <si>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</si>
  <si>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</si>
  <si>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</si>
  <si>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</si>
  <si>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</si>
  <si>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</si>
  <si>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</si>
  <si>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</si>
  <si>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</si>
  <si>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</si>
  <si>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</si>
  <si>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</si>
  <si>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</si>
  <si>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</si>
  <si>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</si>
  <si>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</si>
  <si>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</si>
  <si>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</si>
  <si>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</si>
  <si>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</si>
  <si>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</si>
  <si>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</si>
  <si>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</si>
  <si>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</si>
  <si>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</si>
  <si>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</si>
  <si>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</si>
  <si>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</si>
  <si>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</si>
  <si>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</si>
  <si>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</si>
  <si>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</si>
  <si>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</si>
  <si>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</si>
  <si>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</si>
  <si>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</si>
  <si>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</si>
  <si>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</si>
  <si>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</si>
  <si>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</si>
  <si>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</si>
  <si>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</si>
  <si>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</si>
  <si>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</si>
  <si>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</si>
  <si>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</si>
  <si>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</si>
  <si>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</si>
  <si>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</si>
  <si>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</si>
  <si>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</si>
  <si>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</si>
  <si>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</si>
  <si>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</si>
  <si>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</si>
  <si>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</si>
  <si>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</si>
  <si>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</si>
  <si>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</si>
  <si>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</si>
  <si>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</si>
  <si>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</si>
  <si>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</si>
  <si>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</si>
  <si>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</si>
  <si>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</si>
  <si>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</si>
  <si>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</si>
  <si>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</si>
  <si>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</si>
  <si>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</si>
  <si>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</si>
  <si>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</si>
  <si>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</si>
  <si>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</si>
  <si>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</si>
  <si>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</si>
  <si>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</si>
  <si>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</si>
  <si>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</si>
  <si>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</si>
  <si>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</si>
  <si>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</si>
  <si>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</si>
  <si>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</si>
  <si>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</si>
  <si>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</si>
  <si>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</si>
  <si>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</si>
  <si>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</si>
  <si>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</si>
  <si>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</si>
  <si>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</si>
  <si>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</si>
  <si>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</si>
  <si>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</si>
  <si>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</si>
  <si>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</si>
  <si>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</si>
  <si>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</si>
  <si>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</si>
  <si>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</si>
  <si>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</si>
  <si>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</si>
  <si>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</si>
  <si>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</si>
  <si>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</si>
  <si>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</si>
  <si>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</si>
  <si>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</si>
  <si>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</si>
  <si>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</si>
  <si>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</si>
  <si>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</si>
  <si>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</si>
  <si>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</si>
  <si>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</si>
  <si>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</si>
  <si>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</si>
  <si>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</si>
  <si>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</si>
  <si>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</si>
  <si>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</si>
  <si>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</si>
  <si>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</si>
  <si>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</si>
  <si>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</si>
  <si>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</si>
  <si>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</si>
  <si>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</si>
  <si>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</si>
  <si>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</si>
  <si>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</si>
  <si>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</si>
  <si>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</si>
  <si>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</si>
  <si>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</si>
  <si>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</si>
  <si>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</si>
  <si>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</si>
  <si>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</si>
  <si>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</si>
  <si>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</si>
  <si>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</si>
  <si>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</si>
  <si>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</si>
  <si>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</si>
  <si>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</si>
  <si>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</si>
  <si>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</si>
  <si>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</si>
  <si>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</si>
  <si>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</si>
  <si>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</si>
  <si>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</si>
  <si>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</si>
  <si>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</si>
  <si>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</si>
  <si>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</si>
  <si>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</si>
  <si>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</si>
  <si>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</si>
  <si>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</si>
  <si>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</si>
  <si>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</si>
  <si>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</si>
  <si>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</si>
  <si>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</si>
  <si>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</si>
  <si>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</si>
  <si>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</si>
  <si>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</si>
  <si>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</si>
  <si>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</si>
  <si>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</si>
  <si>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</si>
  <si>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</si>
  <si>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</si>
  <si>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</si>
  <si>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</si>
  <si>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</si>
  <si>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</si>
  <si>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</si>
  <si>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</si>
  <si>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</si>
  <si>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</si>
  <si>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</si>
  <si>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</si>
  <si>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</si>
  <si>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</si>
  <si>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</si>
  <si>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</si>
  <si>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</si>
  <si>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</si>
  <si>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</si>
  <si>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</si>
  <si>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</si>
  <si>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</si>
  <si>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</si>
  <si>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</si>
  <si>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</si>
  <si>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</si>
  <si>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</si>
  <si>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</si>
  <si>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</si>
  <si>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</si>
  <si>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</si>
  <si>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</si>
  <si>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</si>
  <si>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</si>
  <si>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</si>
  <si>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</si>
  <si>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</si>
  <si>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</si>
  <si>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</si>
  <si>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</si>
  <si>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</si>
  <si>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</si>
  <si>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</si>
  <si>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</si>
  <si>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</si>
  <si>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</si>
  <si>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</si>
  <si>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</si>
  <si>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</si>
  <si>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</si>
  <si>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</si>
  <si>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</si>
  <si>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</si>
  <si>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</si>
  <si>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</si>
  <si>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</si>
  <si>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</si>
  <si>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</si>
  <si>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</si>
  <si>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</si>
  <si>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</si>
  <si>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</si>
  <si>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</si>
  <si>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</si>
  <si>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</si>
  <si>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</si>
  <si>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</si>
  <si>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</si>
  <si>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</si>
  <si>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</si>
  <si>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</si>
  <si>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</si>
  <si>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</si>
  <si>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</si>
  <si>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</si>
  <si>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</si>
  <si>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</si>
  <si>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</si>
  <si>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</si>
  <si>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</si>
  <si>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</si>
  <si>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</si>
  <si>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</si>
  <si>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</si>
  <si>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</si>
  <si>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</si>
  <si>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</si>
  <si>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</si>
  <si>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</si>
  <si>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</si>
  <si>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</si>
  <si>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</si>
  <si>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</si>
  <si>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</si>
  <si>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</si>
  <si>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</si>
  <si>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</si>
  <si>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</si>
  <si>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</si>
  <si>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</si>
  <si>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</si>
  <si>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</si>
  <si>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</si>
  <si>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</si>
  <si>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</si>
  <si>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</si>
  <si>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</si>
  <si>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</si>
  <si>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</si>
  <si>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</si>
  <si>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</si>
  <si>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</si>
  <si>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</si>
  <si>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</si>
  <si>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</si>
  <si>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</si>
  <si>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</si>
  <si>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</si>
  <si>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</si>
  <si>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</si>
  <si>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</si>
  <si>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</si>
  <si>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</si>
  <si>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</si>
  <si>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</si>
  <si>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</si>
  <si>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</si>
  <si>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</si>
  <si>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</si>
  <si>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</si>
  <si>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</si>
  <si>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</si>
  <si>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</si>
  <si>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</si>
  <si>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</si>
  <si>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</si>
  <si>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</si>
  <si>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</si>
  <si>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</si>
  <si>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</si>
  <si>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</si>
  <si>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</si>
  <si>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</si>
  <si>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</si>
  <si>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</si>
  <si>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</si>
  <si>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</si>
  <si>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</si>
  <si>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</si>
  <si>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</si>
  <si>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</si>
  <si>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</si>
  <si>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</si>
  <si>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</si>
  <si>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</si>
  <si>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</si>
  <si>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</si>
  <si>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</si>
  <si>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</si>
  <si>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</si>
  <si>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</si>
  <si>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</si>
  <si>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</si>
  <si>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</si>
  <si>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</si>
  <si>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</si>
  <si>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</si>
  <si>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</si>
  <si>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</si>
  <si>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</si>
  <si>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</si>
  <si>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</si>
  <si>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</si>
  <si>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</si>
  <si>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</si>
  <si>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</si>
  <si>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</si>
  <si>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</si>
  <si>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</si>
  <si>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</si>
  <si>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</si>
  <si>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</si>
  <si>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</si>
  <si>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</si>
  <si>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</si>
  <si>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</si>
  <si>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</si>
  <si>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</si>
  <si>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</si>
  <si>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</si>
  <si>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</si>
  <si>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</si>
  <si>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</si>
  <si>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</si>
  <si>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</si>
  <si>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</si>
  <si>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</si>
  <si>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</si>
  <si>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</si>
  <si>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</si>
  <si>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</si>
  <si>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</si>
  <si>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</si>
  <si>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</si>
  <si>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</si>
  <si>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</si>
  <si>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</si>
  <si>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</si>
  <si>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</si>
  <si>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</si>
  <si>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</si>
  <si>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</si>
  <si>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</si>
  <si>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</si>
  <si>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</si>
  <si>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</si>
  <si>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</si>
  <si>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</si>
  <si>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</si>
  <si>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</si>
  <si>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</si>
  <si>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</si>
  <si>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</si>
  <si>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</si>
  <si>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</si>
  <si>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</si>
  <si>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</si>
  <si>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</si>
  <si>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</si>
  <si>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</si>
  <si>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</si>
  <si>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</si>
  <si>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</si>
  <si>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</si>
  <si>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</si>
  <si>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</si>
  <si>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</si>
  <si>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</si>
  <si>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</si>
  <si>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</si>
  <si>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</si>
  <si>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</si>
  <si>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</si>
  <si>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</si>
  <si>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</si>
  <si>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</si>
  <si>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</si>
  <si>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</si>
  <si>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</si>
  <si>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</si>
  <si>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</si>
  <si>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</si>
  <si>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</si>
  <si>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</si>
  <si>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</si>
  <si>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</si>
  <si>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</si>
  <si>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</si>
  <si>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</si>
  <si>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</si>
  <si>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</si>
  <si>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</si>
  <si>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</si>
  <si>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</si>
  <si>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</si>
  <si>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</si>
  <si>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</si>
  <si>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</si>
  <si>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</si>
  <si>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</si>
  <si>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</si>
  <si>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</si>
  <si>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</si>
  <si>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</si>
  <si>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</si>
  <si>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</si>
  <si>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</si>
  <si>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</si>
  <si>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</si>
  <si>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</si>
  <si>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</si>
  <si>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</si>
  <si>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</si>
  <si>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</si>
  <si>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</si>
  <si>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</si>
  <si>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</si>
  <si>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</si>
  <si>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</si>
  <si>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</si>
  <si>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</si>
  <si>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</si>
  <si>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</si>
  <si>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</si>
  <si>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</si>
  <si>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</si>
  <si>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</si>
  <si>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</si>
  <si>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</si>
  <si>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</si>
  <si>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</si>
  <si>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</si>
  <si>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</si>
  <si>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</si>
  <si>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</si>
  <si>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</si>
  <si>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</si>
  <si>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</si>
  <si>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</si>
  <si>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</si>
  <si>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</si>
  <si>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</si>
  <si>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</si>
  <si>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</si>
  <si>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</si>
  <si>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</si>
  <si>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</si>
  <si>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</si>
  <si>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</si>
  <si>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</si>
  <si>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</si>
  <si>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</si>
  <si>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</si>
  <si>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</si>
  <si>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</si>
  <si>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</si>
  <si>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</si>
  <si>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</si>
  <si>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</si>
  <si>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</si>
  <si>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</si>
  <si>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</si>
  <si>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</si>
  <si>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</si>
  <si>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</si>
  <si>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</si>
  <si>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</si>
  <si>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</si>
  <si>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</si>
  <si>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</si>
  <si>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</si>
  <si>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</si>
  <si>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</si>
  <si>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</si>
  <si>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</si>
  <si>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</si>
  <si>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</si>
  <si>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</si>
  <si>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</si>
  <si>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</si>
  <si>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</si>
  <si>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</si>
  <si>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</si>
  <si>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</si>
  <si>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</si>
  <si>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</si>
  <si>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</si>
  <si>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</si>
  <si>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</si>
  <si>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</si>
  <si>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</si>
  <si>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</si>
  <si>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</si>
  <si>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</si>
  <si>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</si>
  <si>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</si>
  <si>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</si>
  <si>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</si>
  <si>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</si>
  <si>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</si>
  <si>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</si>
  <si>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</si>
  <si>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</si>
  <si>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</si>
  <si>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</si>
  <si>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</si>
  <si>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</si>
  <si>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</si>
  <si>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</si>
  <si>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</si>
  <si>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</si>
  <si>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</si>
  <si>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</si>
  <si>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</si>
  <si>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</si>
  <si>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</si>
  <si>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</si>
  <si>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</si>
  <si>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</si>
  <si>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</si>
  <si>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</si>
  <si>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</si>
  <si>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</si>
  <si>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</si>
  <si>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</si>
  <si>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</si>
  <si>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</si>
  <si>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</si>
  <si>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</si>
  <si>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</si>
  <si>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</si>
  <si>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</si>
  <si>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</si>
  <si>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</si>
  <si>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</si>
  <si>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</si>
  <si>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</si>
  <si>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</si>
  <si>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</si>
  <si>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</si>
  <si>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</si>
  <si>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</si>
  <si>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</si>
  <si>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</si>
  <si>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</si>
  <si>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</si>
  <si>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</si>
  <si>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</si>
  <si>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</si>
  <si>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</si>
  <si>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</si>
  <si>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</si>
  <si>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</si>
  <si>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</si>
  <si>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</si>
  <si>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</si>
  <si>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</si>
  <si>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</si>
  <si>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</si>
  <si>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</si>
  <si>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</si>
  <si>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</si>
  <si>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</si>
  <si>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</si>
  <si>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</si>
  <si>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</si>
  <si>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</si>
  <si>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</si>
  <si>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</si>
  <si>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</si>
  <si>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</si>
  <si>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</si>
  <si>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</si>
  <si>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</si>
  <si>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</si>
  <si>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</si>
  <si>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</si>
  <si>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</si>
  <si>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</si>
  <si>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</si>
  <si>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</si>
  <si>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</si>
  <si>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</si>
  <si>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</si>
  <si>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</si>
  <si>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</si>
  <si>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</si>
  <si>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</si>
  <si>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</si>
  <si>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</si>
  <si>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</si>
  <si>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</si>
  <si>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</si>
  <si>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</si>
  <si>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</si>
  <si>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</si>
  <si>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</si>
  <si>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</si>
  <si>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</si>
  <si>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</si>
  <si>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</si>
  <si>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</si>
  <si>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</si>
  <si>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</si>
  <si>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</si>
  <si>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</si>
  <si>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</si>
  <si>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</si>
  <si>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</si>
  <si>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</si>
  <si>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</si>
  <si>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</si>
  <si>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</si>
  <si>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</si>
  <si>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</si>
  <si>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</si>
  <si>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</si>
  <si>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</si>
  <si>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</si>
  <si>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</si>
  <si>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</si>
  <si>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</si>
  <si>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</si>
  <si>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</si>
  <si>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</si>
  <si>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</si>
  <si>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</si>
  <si>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</si>
  <si>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</si>
  <si>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</si>
  <si>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</si>
  <si>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</si>
  <si>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</si>
  <si>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</si>
  <si>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</si>
  <si>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</si>
  <si>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</si>
  <si>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</si>
  <si>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</si>
  <si>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</si>
  <si>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</si>
  <si>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</si>
  <si>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</si>
  <si>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</si>
  <si>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</si>
  <si>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</si>
  <si>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</si>
  <si>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</si>
  <si>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</si>
  <si>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</si>
  <si>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</si>
  <si>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</si>
  <si>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</si>
  <si>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</si>
  <si>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</si>
  <si>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</si>
  <si>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</si>
  <si>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</si>
  <si>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</si>
  <si>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</si>
  <si>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</si>
  <si>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</si>
  <si>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</si>
  <si>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</si>
  <si>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</si>
  <si>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</si>
  <si>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</si>
  <si>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</si>
  <si>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</si>
  <si>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</si>
  <si>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</si>
  <si>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</si>
  <si>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</si>
  <si>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</si>
  <si>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</si>
  <si>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</si>
  <si>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</si>
  <si>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</si>
  <si>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</si>
  <si>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</si>
  <si>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</si>
  <si>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</si>
  <si>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</si>
  <si>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</si>
  <si>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</si>
  <si>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</si>
  <si>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</si>
  <si>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</si>
  <si>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</si>
  <si>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</si>
  <si>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</si>
  <si>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</si>
  <si>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</si>
  <si>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</si>
  <si>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</si>
  <si>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</si>
  <si>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</si>
  <si>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</si>
  <si>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</si>
  <si>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</si>
  <si>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</si>
  <si>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</si>
  <si>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</si>
  <si>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</si>
  <si>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</si>
  <si>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</si>
  <si>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</si>
  <si>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</si>
  <si>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</si>
  <si>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</si>
  <si>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</si>
  <si>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</si>
  <si>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</si>
  <si>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</si>
  <si>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</si>
  <si>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</si>
  <si>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</si>
  <si>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</si>
  <si>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</si>
  <si>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</si>
  <si>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</si>
  <si>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</si>
  <si>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</si>
  <si>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</si>
  <si>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</si>
  <si>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</si>
  <si>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</si>
  <si>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</si>
  <si>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</si>
  <si>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</si>
  <si>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</si>
  <si>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</si>
  <si>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</si>
  <si>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</si>
  <si>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</si>
  <si>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</si>
  <si>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</si>
  <si>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</si>
  <si>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</si>
  <si>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</si>
  <si>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</si>
  <si>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</si>
  <si>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</si>
  <si>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</si>
  <si>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</si>
  <si>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</si>
  <si>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</si>
  <si>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</si>
  <si>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</si>
  <si>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</si>
  <si>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</si>
  <si>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</si>
  <si>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</si>
  <si>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</si>
  <si>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</si>
  <si>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</si>
  <si>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</si>
  <si>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</si>
  <si>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</si>
  <si>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</si>
  <si>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</si>
  <si>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</si>
  <si>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</si>
  <si>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</si>
  <si>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</si>
  <si>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</si>
  <si>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</si>
  <si>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</si>
  <si>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</si>
  <si>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</si>
  <si>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</si>
  <si>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</si>
  <si>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</si>
  <si>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</si>
  <si>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</si>
  <si>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</si>
  <si>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</si>
  <si>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</si>
  <si>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</si>
  <si>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</si>
  <si>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</si>
  <si>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</si>
  <si>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</si>
  <si>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</si>
  <si>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</si>
  <si>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</si>
  <si>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</si>
  <si>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</si>
  <si>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</si>
  <si>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</si>
  <si>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</si>
  <si>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</si>
  <si>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</si>
  <si>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</si>
  <si>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</si>
  <si>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</si>
  <si>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</si>
  <si>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</si>
  <si>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</si>
  <si>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</si>
  <si>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</si>
  <si>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</si>
  <si>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</si>
  <si>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</si>
  <si>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</si>
  <si>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</si>
  <si>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</si>
  <si>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</si>
  <si>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</si>
  <si>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</si>
  <si>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</si>
  <si>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</si>
  <si>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</si>
  <si>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</si>
  <si>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</si>
  <si>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</si>
  <si>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</si>
  <si>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</si>
  <si>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</si>
  <si>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</si>
  <si>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</si>
  <si>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</si>
  <si>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</si>
  <si>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</si>
  <si>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</si>
  <si>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</si>
  <si>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</si>
  <si>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</si>
  <si>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</si>
  <si>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</si>
  <si>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</si>
  <si>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</si>
  <si>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</si>
  <si>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</si>
  <si>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</si>
  <si>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</si>
  <si>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</si>
  <si>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</si>
  <si>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</si>
  <si>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</si>
  <si>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</si>
  <si>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</si>
  <si>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</si>
  <si>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</si>
  <si>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</si>
  <si>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</si>
  <si>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</si>
  <si>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</si>
  <si>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</si>
  <si>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</si>
  <si>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</si>
  <si>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</si>
  <si>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</si>
  <si>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</si>
  <si>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</si>
  <si>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</si>
  <si>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</si>
  <si>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</si>
  <si>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</si>
  <si>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</si>
  <si>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</si>
  <si>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</si>
  <si>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</si>
  <si>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</si>
  <si>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</si>
  <si>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</si>
  <si>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</si>
  <si>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</si>
  <si>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</si>
  <si>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</si>
  <si>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</si>
  <si>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</si>
  <si>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</si>
  <si>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</si>
  <si>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</si>
  <si>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</si>
  <si>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</si>
  <si>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</si>
  <si>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</si>
  <si>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</si>
  <si>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</si>
  <si>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</si>
  <si>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</si>
  <si>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</si>
  <si>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</si>
  <si>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</si>
  <si>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</si>
  <si>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</si>
  <si>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</si>
  <si>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</si>
  <si>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</si>
  <si>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</si>
  <si>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</si>
  <si>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</si>
  <si>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</si>
  <si>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</si>
  <si>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</si>
  <si>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</si>
  <si>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</si>
  <si>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</si>
  <si>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</si>
  <si>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</si>
  <si>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</si>
  <si>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</si>
  <si>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</si>
  <si>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</si>
  <si>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</si>
  <si>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</si>
  <si>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</si>
  <si>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</si>
  <si>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</si>
  <si>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</si>
  <si>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</si>
  <si>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</si>
  <si>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</si>
  <si>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</si>
  <si>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</si>
  <si>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</si>
  <si>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</si>
  <si>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</si>
  <si>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</si>
  <si>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</si>
  <si>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</si>
  <si>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</si>
  <si>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</si>
  <si>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</si>
  <si>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</si>
  <si>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</si>
  <si>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</si>
  <si>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</si>
  <si>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</si>
  <si>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</si>
  <si>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</si>
  <si>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</si>
  <si>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</si>
  <si>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</si>
  <si>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</si>
  <si>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</si>
  <si>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</si>
  <si>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</si>
  <si>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</si>
  <si>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</si>
  <si>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</si>
  <si>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</si>
  <si>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</si>
  <si>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</si>
  <si>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</si>
  <si>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</si>
  <si>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</si>
  <si>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</si>
  <si>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</si>
  <si>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</si>
  <si>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</si>
  <si>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</si>
  <si>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</si>
  <si>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</si>
  <si>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</si>
  <si>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</si>
  <si>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</si>
  <si>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</si>
  <si>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</si>
  <si>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</si>
  <si>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</si>
  <si>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</si>
  <si>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</si>
  <si>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</si>
  <si>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</si>
  <si>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</si>
  <si>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</si>
  <si>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</si>
  <si>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</si>
  <si>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</si>
  <si>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</si>
  <si>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</si>
  <si>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</si>
  <si>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</si>
  <si>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</si>
  <si>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</si>
  <si>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</si>
  <si>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</si>
  <si>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</si>
  <si>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</si>
  <si>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</si>
  <si>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</si>
  <si>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</si>
  <si>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</si>
  <si>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</si>
  <si>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</si>
  <si>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</si>
  <si>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</si>
  <si>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</si>
  <si>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</si>
  <si>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</si>
  <si>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</si>
  <si>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</si>
  <si>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</si>
  <si>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</si>
  <si>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</si>
  <si>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</si>
  <si>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</si>
  <si>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</si>
  <si>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</si>
  <si>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</si>
  <si>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</si>
  <si>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</si>
  <si>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</si>
  <si>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</si>
  <si>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</si>
  <si>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</si>
  <si>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</si>
  <si>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</si>
  <si>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</si>
  <si>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</si>
  <si>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</si>
  <si>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</si>
  <si>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</si>
  <si>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</si>
  <si>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</si>
  <si>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</si>
  <si>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</si>
  <si>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</si>
  <si>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</si>
  <si>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</si>
  <si>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</si>
  <si>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</si>
  <si>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</si>
  <si>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</si>
  <si>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</si>
  <si>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</si>
  <si>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</si>
  <si>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</si>
  <si>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</si>
  <si>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</si>
  <si>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</si>
  <si>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</si>
  <si>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</si>
  <si>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</si>
  <si>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</si>
  <si>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</si>
  <si>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</si>
  <si>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</si>
  <si>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</si>
  <si>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</si>
  <si>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</si>
  <si>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</si>
  <si>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</si>
  <si>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</si>
  <si>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</si>
  <si>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</si>
  <si>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</si>
  <si>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</si>
  <si>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</si>
  <si>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</si>
  <si>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</si>
  <si>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</si>
  <si>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</si>
  <si>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</si>
  <si>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</si>
  <si>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</si>
  <si>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</si>
  <si>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</si>
  <si>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</si>
  <si>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</si>
  <si>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</si>
  <si>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</si>
  <si>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</si>
  <si>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</si>
  <si>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</si>
  <si>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</si>
  <si>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</si>
  <si>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</si>
  <si>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</si>
  <si>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</si>
  <si>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</si>
  <si>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</si>
  <si>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</si>
  <si>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</si>
  <si>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</si>
  <si>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</si>
  <si>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</si>
  <si>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</si>
  <si>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</si>
  <si>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</si>
  <si>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</si>
  <si>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</si>
  <si>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</si>
  <si>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</si>
  <si>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</si>
  <si>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</si>
  <si>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</si>
  <si>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</si>
  <si>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</si>
  <si>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</si>
  <si>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</si>
  <si>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</si>
  <si>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</si>
  <si>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</si>
  <si>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</si>
  <si>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</si>
  <si>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</si>
  <si>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</si>
  <si>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</si>
  <si>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</si>
  <si>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</si>
  <si>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</si>
  <si>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</si>
  <si>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</si>
  <si>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</si>
  <si>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</si>
  <si>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</si>
  <si>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</si>
  <si>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</si>
  <si>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</si>
  <si>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</si>
  <si>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</si>
  <si>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</si>
  <si>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</si>
  <si>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</si>
  <si>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</si>
  <si>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</si>
  <si>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</si>
  <si>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</si>
  <si>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</si>
  <si>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</si>
  <si>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</si>
  <si>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</si>
  <si>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</si>
  <si>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</si>
  <si>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</si>
  <si>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</si>
  <si>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</si>
  <si>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</si>
  <si>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</si>
  <si>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</si>
  <si>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</si>
  <si>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</si>
  <si>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</si>
  <si>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</si>
  <si>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</si>
  <si>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</si>
  <si>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</si>
  <si>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</si>
  <si>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</si>
  <si>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</si>
  <si>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</si>
  <si>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</si>
  <si>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</si>
  <si>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</si>
  <si>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</si>
  <si>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</si>
  <si>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</si>
  <si>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</si>
  <si>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</si>
  <si>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</si>
  <si>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</si>
  <si>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</si>
  <si>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</si>
  <si>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</si>
  <si>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</si>
  <si>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</si>
  <si>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</si>
  <si>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</si>
  <si>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</si>
  <si>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</si>
  <si>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</si>
  <si>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</si>
  <si>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</si>
  <si>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</si>
  <si>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</si>
  <si>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</si>
  <si>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</si>
  <si>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</si>
  <si>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</si>
  <si>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</si>
  <si>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</si>
  <si>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</si>
  <si>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</si>
  <si>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</si>
  <si>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</si>
  <si>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</si>
  <si>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</si>
  <si>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</si>
  <si>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</si>
  <si>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</si>
  <si>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</si>
  <si>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</si>
  <si>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</si>
  <si>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</si>
  <si>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</si>
  <si>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</si>
  <si>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</si>
  <si>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</si>
  <si>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</si>
  <si>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</si>
  <si>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</si>
  <si>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</si>
  <si>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</si>
  <si>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</si>
  <si>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</si>
  <si>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</si>
  <si>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</si>
  <si>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</si>
  <si>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</si>
  <si>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</si>
  <si>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</si>
  <si>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</si>
  <si>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</si>
  <si>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</si>
  <si>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</si>
  <si>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</si>
  <si>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</si>
  <si>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</si>
  <si>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</si>
  <si>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</si>
  <si>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</si>
  <si>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</si>
  <si>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</si>
  <si>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</si>
  <si>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</si>
  <si>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</si>
  <si>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</si>
  <si>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</si>
  <si>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</si>
  <si>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</si>
  <si>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</si>
  <si>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</si>
  <si>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</si>
  <si>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</si>
  <si>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</si>
  <si>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</si>
  <si>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</si>
  <si>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</si>
  <si>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</si>
  <si>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</si>
  <si>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</si>
  <si>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</si>
  <si>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</si>
  <si>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</si>
  <si>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</si>
  <si>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</si>
  <si>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</si>
  <si>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</si>
  <si>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</si>
  <si>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</si>
  <si>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</si>
  <si>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</si>
  <si>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</si>
  <si>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</si>
  <si>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</si>
  <si>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</si>
  <si>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</si>
  <si>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</si>
  <si>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</si>
  <si>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</si>
  <si>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</si>
  <si>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</si>
  <si>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</si>
  <si>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</si>
  <si>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</si>
  <si>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</si>
  <si>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</si>
  <si>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</si>
  <si>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</si>
  <si>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</si>
  <si>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</si>
  <si>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</si>
  <si>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</si>
  <si>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</si>
  <si>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</si>
  <si>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</si>
  <si>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</si>
  <si>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</si>
  <si>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</si>
  <si>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</si>
  <si>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</si>
  <si>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</si>
  <si>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</si>
  <si>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</si>
  <si>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</si>
  <si>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</si>
  <si>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</si>
  <si>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</si>
  <si>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</si>
  <si>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</si>
  <si>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</si>
  <si>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</si>
  <si>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</si>
  <si>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</si>
  <si>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</si>
  <si>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</si>
  <si>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</si>
  <si>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</si>
  <si>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</si>
  <si>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</si>
  <si>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</si>
  <si>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</si>
  <si>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</si>
  <si>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</si>
  <si>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</si>
  <si>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</si>
  <si>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</si>
  <si>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</si>
  <si>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</si>
  <si>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</si>
  <si>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</si>
  <si>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</si>
  <si>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</si>
  <si>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</si>
  <si>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</si>
  <si>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</si>
  <si>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</si>
  <si>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</si>
  <si>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</si>
  <si>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</si>
  <si>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</si>
  <si>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</si>
  <si>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</si>
  <si>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</si>
  <si>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</si>
  <si>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</si>
  <si>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</si>
  <si>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</si>
  <si>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</si>
  <si>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</si>
  <si>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</si>
  <si>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</si>
  <si>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</si>
  <si>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</si>
  <si>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</si>
  <si>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</si>
  <si>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</si>
  <si>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</si>
  <si>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</si>
  <si>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</si>
  <si>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</si>
  <si>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</si>
  <si>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</si>
  <si>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</si>
  <si>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</si>
  <si>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</si>
  <si>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</si>
  <si>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</si>
  <si>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</si>
  <si>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</si>
  <si>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</si>
  <si>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</si>
  <si>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</si>
  <si>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</si>
  <si>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</si>
  <si>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</si>
  <si>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</si>
  <si>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</si>
  <si>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</si>
  <si>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</si>
  <si>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</si>
  <si>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</si>
  <si>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</si>
  <si>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</si>
  <si>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</si>
  <si>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</si>
  <si>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</si>
  <si>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</si>
  <si>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</si>
  <si>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</si>
  <si>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</si>
  <si>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</si>
  <si>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</si>
  <si>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</si>
  <si>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</si>
  <si>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</si>
  <si>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</si>
  <si>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</si>
  <si>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</si>
  <si>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</si>
  <si>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</si>
  <si>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</si>
  <si>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</si>
  <si>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</si>
  <si>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</si>
  <si>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</si>
  <si>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</si>
  <si>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</si>
  <si>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</si>
  <si>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</si>
  <si>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</si>
  <si>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</si>
  <si>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</si>
  <si>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</si>
  <si>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</si>
  <si>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</si>
  <si>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</si>
  <si>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</si>
  <si>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</si>
  <si>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</si>
  <si>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</si>
  <si>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</si>
  <si>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</si>
  <si>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</si>
  <si>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</si>
  <si>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</si>
  <si>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</si>
  <si>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</si>
  <si>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</si>
  <si>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</si>
  <si>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</si>
  <si>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</si>
  <si>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</si>
  <si>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</si>
  <si>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</si>
  <si>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</si>
  <si>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</si>
  <si>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</si>
  <si>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</si>
  <si>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</si>
  <si>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</si>
  <si>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</si>
  <si>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</si>
  <si>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</si>
  <si>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</si>
  <si>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</si>
  <si>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</si>
  <si>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</si>
  <si>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</si>
  <si>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</si>
  <si>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</si>
  <si>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</si>
  <si>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</si>
  <si>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</si>
  <si>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</si>
  <si>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</si>
  <si>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</si>
  <si>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</si>
  <si>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</si>
  <si>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</si>
  <si>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</si>
  <si>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</si>
  <si>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</si>
  <si>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</si>
  <si>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</si>
  <si>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</si>
  <si>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</si>
  <si>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</si>
  <si>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</si>
  <si>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</si>
  <si>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</si>
  <si>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</si>
  <si>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</si>
  <si>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</si>
  <si>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</si>
  <si>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</si>
  <si>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</si>
  <si>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</si>
  <si>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</si>
  <si>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</si>
  <si>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</si>
  <si>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</si>
  <si>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</si>
  <si>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</si>
  <si>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</si>
  <si>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</si>
  <si>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</si>
  <si>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</si>
  <si>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</si>
  <si>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</si>
  <si>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</si>
  <si>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</si>
  <si>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</si>
  <si>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</si>
  <si>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</si>
  <si>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</si>
  <si>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</si>
  <si>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</si>
  <si>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</si>
  <si>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</si>
  <si>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</si>
  <si>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</si>
  <si>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</si>
  <si>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</si>
  <si>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</si>
  <si>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</si>
  <si>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</si>
  <si>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</si>
  <si>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</si>
  <si>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</si>
  <si>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</si>
  <si>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</si>
  <si>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</si>
  <si>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</si>
  <si>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</si>
  <si>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</si>
  <si>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</si>
  <si>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</si>
  <si>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</si>
  <si>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</si>
  <si>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</si>
  <si>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</si>
  <si>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</si>
  <si>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</si>
  <si>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</si>
  <si>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</si>
  <si>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</si>
  <si>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</si>
  <si>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</si>
  <si>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</si>
  <si>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</si>
  <si>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</si>
  <si>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</si>
  <si>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</si>
  <si>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</si>
  <si>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</si>
  <si>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</si>
  <si>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</si>
  <si>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</si>
  <si>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</si>
  <si>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</si>
  <si>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</si>
  <si>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</si>
  <si>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</si>
  <si>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</si>
  <si>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</si>
  <si>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</si>
  <si>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</si>
  <si>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</si>
  <si>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</si>
  <si>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</si>
  <si>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</si>
  <si>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</si>
  <si>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</si>
  <si>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</si>
  <si>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</si>
  <si>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</si>
  <si>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</si>
  <si>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</si>
  <si>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</si>
  <si>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</si>
  <si>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</si>
  <si>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</si>
  <si>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</si>
  <si>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</si>
  <si>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</si>
  <si>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</si>
  <si>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</si>
  <si>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</si>
  <si>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</si>
  <si>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</si>
  <si>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</si>
  <si>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</si>
  <si>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</si>
  <si>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</si>
  <si>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</si>
  <si>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</si>
  <si>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</si>
  <si>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</si>
  <si>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</si>
  <si>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</si>
  <si>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</si>
  <si>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</si>
  <si>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</si>
  <si>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</si>
  <si>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</si>
  <si>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</si>
  <si>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</si>
  <si>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</si>
  <si>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</si>
  <si>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</si>
  <si>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</si>
  <si>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</si>
  <si>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</si>
  <si>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</si>
  <si>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</si>
  <si>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</si>
  <si>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</si>
  <si>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</si>
  <si>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</si>
  <si>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</si>
  <si>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</si>
  <si>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</si>
  <si>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</si>
  <si>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</si>
  <si>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</si>
  <si>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</si>
  <si>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</si>
  <si>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</si>
  <si>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</si>
  <si>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</si>
  <si>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</si>
  <si>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</si>
  <si>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</si>
  <si>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</si>
  <si>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</si>
  <si>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</si>
  <si>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</si>
  <si>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</si>
  <si>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</si>
  <si>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</si>
  <si>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</si>
  <si>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</si>
  <si>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</si>
  <si>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</si>
  <si>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</si>
  <si>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</si>
  <si>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</si>
  <si>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</si>
  <si>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</si>
  <si>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</si>
  <si>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</si>
  <si>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</si>
  <si>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</si>
  <si>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</si>
  <si>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</si>
  <si>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</si>
  <si>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</si>
  <si>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</si>
  <si>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</si>
  <si>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</si>
  <si>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</si>
  <si>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</si>
  <si>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</si>
  <si>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</si>
  <si>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</si>
  <si>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</si>
  <si>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</si>
  <si>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</si>
  <si>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</si>
  <si>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</si>
  <si>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</si>
  <si>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</si>
  <si>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</si>
  <si>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</si>
  <si>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</si>
  <si>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</si>
  <si>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</si>
  <si>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</si>
  <si>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</si>
  <si>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</si>
  <si>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</si>
  <si>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</si>
  <si>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</si>
  <si>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</si>
  <si>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</si>
  <si>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</si>
  <si>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</si>
  <si>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</si>
  <si>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</si>
  <si>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</si>
  <si>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</si>
  <si>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</si>
  <si>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</si>
  <si>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</si>
  <si>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</si>
  <si>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</si>
  <si>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</si>
  <si>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</si>
  <si>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</si>
  <si>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</si>
  <si>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</si>
  <si>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</si>
  <si>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</si>
  <si>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</si>
  <si>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</si>
  <si>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</si>
  <si>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</si>
  <si>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</si>
  <si>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</si>
  <si>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</si>
  <si>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</si>
  <si>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</si>
  <si>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</si>
  <si>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</si>
  <si>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</si>
  <si>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</si>
  <si>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</si>
  <si>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</si>
  <si>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</si>
  <si>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</si>
  <si>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</si>
  <si>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</si>
  <si>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</si>
  <si>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</si>
  <si>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</si>
  <si>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</si>
  <si>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</si>
  <si>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</si>
  <si>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</si>
  <si>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</si>
  <si>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</si>
  <si>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</si>
  <si>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</si>
  <si>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</si>
  <si>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</si>
  <si>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</si>
  <si>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</si>
  <si>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</si>
  <si>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</si>
  <si>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</si>
  <si>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</si>
  <si>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</si>
  <si>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</si>
  <si>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</si>
  <si>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</si>
  <si>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</si>
  <si>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</si>
  <si>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</si>
  <si>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</si>
  <si>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</si>
  <si>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</si>
  <si>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</si>
  <si>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</si>
  <si>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</si>
  <si>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</si>
  <si>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</si>
  <si>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</si>
  <si>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</si>
  <si>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</si>
  <si>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</si>
  <si>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</si>
  <si>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</si>
  <si>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</si>
  <si>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</si>
  <si>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</si>
  <si>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</si>
  <si>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</si>
  <si>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</si>
  <si>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</si>
  <si>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</si>
  <si>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</si>
  <si>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</si>
  <si>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</si>
  <si>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</si>
  <si>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</si>
  <si>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</si>
  <si>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</si>
  <si>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</si>
  <si>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</si>
  <si>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</si>
  <si>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</si>
  <si>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</si>
  <si>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</si>
  <si>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</si>
  <si>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</si>
  <si>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</si>
  <si>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</si>
  <si>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</si>
  <si>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</si>
  <si>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</si>
  <si>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</si>
  <si>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</si>
  <si>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</si>
  <si>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</si>
  <si>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</si>
  <si>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</si>
  <si>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</si>
  <si>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</si>
  <si>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</si>
  <si>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</si>
  <si>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</si>
  <si>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</si>
  <si>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</si>
  <si>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</si>
  <si>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</si>
  <si>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</si>
  <si>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</si>
  <si>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</si>
  <si>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</si>
  <si>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</si>
  <si>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</si>
  <si>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</si>
  <si>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</si>
  <si>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</si>
  <si>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</si>
  <si>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</si>
  <si>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</si>
  <si>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</si>
  <si>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</si>
  <si>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</si>
  <si>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</si>
  <si>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</si>
  <si>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</si>
  <si>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</si>
  <si>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</si>
  <si>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</si>
  <si>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</si>
  <si>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</si>
  <si>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</si>
  <si>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</si>
  <si>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</si>
  <si>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</si>
  <si>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</si>
  <si>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</si>
  <si>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</si>
  <si>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</si>
  <si>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</si>
  <si>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</si>
  <si>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</si>
  <si>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</si>
  <si>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</si>
  <si>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</si>
  <si>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</si>
  <si>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</si>
  <si>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</si>
  <si>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</si>
  <si>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</si>
  <si>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</si>
  <si>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</si>
  <si>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</si>
  <si>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</si>
  <si>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</si>
  <si>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</si>
  <si>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</si>
  <si>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</si>
  <si>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</si>
  <si>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</si>
  <si>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</si>
  <si>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</si>
  <si>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</si>
  <si>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</si>
  <si>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</si>
  <si>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</si>
  <si>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</si>
  <si>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</si>
  <si>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</si>
  <si>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</si>
  <si>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</si>
  <si>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</si>
  <si>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</si>
  <si>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</si>
  <si>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</si>
  <si>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</si>
  <si>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</si>
  <si>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</si>
  <si>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</si>
  <si>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</si>
  <si>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</si>
  <si>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</si>
  <si>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</si>
  <si>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</si>
  <si>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</si>
  <si>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</si>
  <si>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</si>
  <si>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</si>
  <si>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</si>
  <si>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</si>
  <si>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</si>
  <si>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</si>
  <si>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</si>
  <si>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</si>
  <si>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</si>
  <si>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</si>
  <si>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</si>
  <si>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</si>
  <si>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</si>
  <si>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</si>
  <si>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</si>
  <si>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</si>
  <si>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</si>
  <si>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</si>
  <si>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</si>
  <si>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</si>
  <si>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</si>
  <si>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</si>
  <si>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</si>
  <si>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</si>
  <si>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</si>
  <si>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</si>
  <si>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</si>
  <si>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</si>
  <si>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</si>
  <si>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</si>
  <si>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</si>
  <si>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</si>
  <si>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</si>
  <si>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</si>
  <si>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</si>
  <si>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</si>
  <si>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</si>
  <si>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</si>
  <si>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</si>
  <si>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</si>
  <si>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</si>
  <si>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</si>
  <si>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</si>
  <si>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</si>
  <si>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</si>
  <si>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</si>
  <si>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</si>
  <si>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</si>
  <si>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</si>
  <si>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</si>
  <si>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</si>
  <si>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</si>
  <si>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</si>
  <si>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</si>
  <si>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</si>
  <si>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</si>
  <si>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</si>
  <si>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</si>
  <si>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</si>
  <si>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</si>
  <si>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</si>
  <si>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</si>
  <si>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</si>
  <si>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</si>
  <si>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</si>
  <si>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</si>
  <si>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</si>
  <si>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</si>
  <si>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</si>
  <si>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</si>
  <si>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</si>
  <si>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</si>
  <si>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</si>
  <si>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</si>
  <si>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</si>
  <si>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</si>
  <si>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</si>
  <si>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</si>
  <si>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</si>
  <si>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</si>
  <si>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</si>
  <si>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</si>
  <si>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</si>
  <si>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</si>
  <si>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</si>
  <si>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</si>
  <si>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</si>
  <si>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</si>
  <si>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</si>
  <si>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</si>
  <si>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</si>
  <si>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</si>
  <si>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</si>
  <si>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</si>
  <si>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</si>
  <si>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</si>
  <si>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</si>
  <si>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</si>
  <si>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</si>
  <si>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</si>
  <si>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</si>
  <si>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</si>
  <si>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</si>
  <si>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</si>
  <si>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</si>
  <si>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</si>
  <si>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</si>
  <si>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</si>
  <si>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</si>
  <si>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</si>
  <si>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</si>
  <si>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</si>
  <si>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</si>
  <si>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</si>
  <si>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</si>
  <si>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</si>
  <si>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</si>
  <si>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</si>
  <si>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</si>
  <si>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</si>
  <si>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</si>
  <si>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</si>
  <si>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</si>
  <si>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</si>
  <si>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</si>
  <si>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</si>
  <si>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</si>
  <si>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</si>
  <si>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</si>
  <si>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</si>
  <si>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</si>
  <si>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</si>
  <si>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</si>
  <si>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</si>
  <si>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</si>
  <si>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</si>
  <si>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</si>
  <si>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</si>
  <si>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</si>
  <si>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</si>
  <si>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</si>
  <si>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</si>
  <si>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</si>
  <si>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</si>
  <si>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</si>
  <si>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</si>
  <si>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</si>
  <si>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</si>
  <si>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</si>
  <si>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</si>
  <si>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</si>
  <si>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</si>
  <si>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</si>
  <si>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</si>
  <si>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</si>
  <si>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</si>
  <si>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</si>
  <si>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</si>
  <si>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</si>
  <si>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</si>
  <si>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</si>
  <si>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</si>
  <si>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</si>
  <si>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</si>
  <si>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</si>
  <si>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</si>
  <si>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</si>
  <si>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</si>
  <si>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</si>
  <si>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</si>
  <si>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</si>
  <si>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</si>
  <si>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</si>
  <si>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</si>
  <si>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</si>
  <si>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</si>
  <si>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</si>
  <si>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</si>
  <si>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</si>
  <si>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</si>
  <si>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</si>
  <si>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</si>
  <si>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</si>
  <si>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</si>
  <si>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</si>
  <si>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</si>
  <si>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</si>
  <si>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</si>
  <si>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</si>
  <si>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</si>
  <si>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</si>
  <si>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</si>
  <si>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</si>
  <si>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</si>
  <si>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</si>
  <si>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</si>
  <si>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</si>
  <si>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</si>
  <si>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</si>
  <si>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</si>
  <si>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</si>
  <si>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</si>
  <si>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</si>
  <si>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</si>
  <si>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</si>
  <si>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</si>
  <si>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</si>
  <si>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</si>
  <si>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</si>
  <si>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</si>
  <si>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</si>
  <si>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</si>
  <si>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</si>
  <si>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</si>
  <si>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</si>
  <si>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</si>
  <si>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</si>
  <si>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</si>
  <si>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</si>
  <si>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</si>
  <si>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</si>
  <si>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</si>
  <si>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</si>
  <si>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</si>
  <si>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</si>
  <si>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</si>
  <si>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</si>
  <si>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</si>
  <si>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</si>
  <si>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</si>
  <si>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</si>
  <si>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</si>
  <si>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</si>
  <si>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</si>
  <si>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</si>
  <si>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</si>
  <si>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</si>
  <si>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</si>
  <si>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</si>
  <si>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</si>
  <si>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</si>
  <si>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</si>
  <si>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</si>
  <si>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</si>
  <si>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</si>
  <si>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</si>
  <si>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</si>
  <si>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</si>
  <si>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</si>
  <si>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</si>
  <si>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</si>
  <si>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</si>
  <si>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</si>
  <si>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</si>
  <si>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</si>
  <si>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</si>
  <si>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</si>
  <si>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</si>
  <si>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</si>
  <si>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</si>
  <si>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</si>
  <si>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</si>
  <si>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</si>
  <si>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</si>
  <si>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</si>
  <si>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</si>
  <si>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</si>
  <si>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</si>
  <si>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</si>
  <si>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</si>
  <si>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</si>
  <si>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</si>
  <si>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</si>
  <si>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</si>
  <si>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</si>
  <si>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</si>
  <si>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</si>
  <si>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</si>
  <si>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</si>
  <si>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</si>
  <si>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</si>
  <si>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</si>
  <si>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</si>
  <si>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</si>
  <si>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</si>
  <si>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</si>
  <si>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</si>
  <si>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</si>
  <si>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</si>
  <si>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</si>
  <si>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</si>
  <si>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</si>
  <si>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</si>
  <si>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</si>
  <si>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</si>
  <si>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</si>
  <si>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</si>
  <si>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</si>
  <si>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</si>
  <si>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</si>
  <si>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</si>
  <si>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</si>
  <si>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</si>
  <si>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</si>
  <si>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</si>
  <si>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</si>
  <si>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</si>
  <si>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</si>
  <si>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</si>
  <si>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</si>
  <si>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</si>
  <si>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</si>
  <si>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</si>
  <si>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</si>
  <si>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</si>
  <si>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</si>
  <si>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</si>
  <si>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</si>
  <si>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</si>
  <si>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</si>
  <si>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</si>
  <si>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</si>
  <si>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</si>
  <si>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</si>
  <si>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</si>
  <si>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</si>
  <si>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</si>
  <si>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</si>
  <si>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</si>
  <si>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</si>
  <si>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</si>
  <si>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</si>
  <si>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</si>
  <si>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</si>
  <si>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</si>
  <si>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</si>
  <si>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</si>
  <si>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</si>
  <si>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</si>
  <si>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</si>
  <si>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</si>
  <si>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</si>
  <si>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</si>
  <si>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</si>
  <si>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</si>
  <si>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</si>
  <si>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</si>
  <si>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</si>
  <si>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</si>
  <si>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</si>
  <si>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</si>
  <si>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</si>
  <si>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</si>
  <si>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</si>
  <si>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</si>
  <si>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</si>
  <si>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</si>
  <si>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</si>
  <si>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</si>
  <si>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</si>
  <si>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</si>
  <si>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</si>
  <si>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</si>
  <si>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</si>
  <si>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</si>
  <si>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</si>
  <si>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</si>
  <si>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</si>
  <si>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</si>
  <si>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</si>
  <si>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</si>
  <si>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</si>
  <si>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</si>
  <si>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</si>
  <si>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</si>
  <si>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</si>
  <si>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</si>
  <si>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</si>
  <si>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</si>
  <si>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</si>
  <si>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</si>
  <si>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</si>
  <si>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</si>
  <si>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</si>
  <si>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</si>
  <si>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</si>
  <si>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</si>
  <si>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</si>
  <si>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</si>
  <si>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</si>
  <si>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</si>
  <si>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</si>
  <si>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</si>
  <si>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</si>
  <si>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</si>
  <si>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</si>
  <si>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</si>
  <si>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</si>
  <si>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</si>
  <si>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</si>
  <si>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</si>
  <si>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</si>
  <si>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</si>
  <si>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</si>
  <si>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</si>
  <si>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</si>
  <si>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</si>
  <si>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</si>
  <si>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</si>
  <si>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</si>
  <si>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</si>
  <si>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</si>
  <si>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</si>
  <si>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</si>
  <si>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</si>
  <si>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</si>
  <si>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</si>
  <si>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</si>
  <si>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</si>
  <si>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</si>
  <si>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</si>
  <si>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</si>
  <si>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</si>
  <si>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</si>
  <si>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</si>
  <si>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</si>
  <si>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</si>
  <si>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</si>
  <si>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</si>
  <si>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</si>
  <si>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</si>
  <si>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</si>
  <si>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</si>
  <si>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</si>
  <si>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</si>
  <si>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</si>
  <si>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</si>
  <si>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</si>
  <si>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</si>
  <si>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</si>
  <si>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</si>
  <si>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</si>
  <si>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</si>
  <si>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</si>
  <si>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</si>
  <si>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</si>
  <si>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</si>
  <si>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</si>
  <si>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</si>
  <si>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</si>
  <si>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</si>
  <si>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</si>
  <si>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</si>
  <si>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</si>
  <si>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</si>
  <si>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</si>
  <si>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</si>
  <si>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</si>
  <si>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</si>
  <si>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</si>
  <si>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</si>
  <si>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</si>
  <si>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</si>
  <si>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</si>
  <si>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</si>
  <si>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</si>
  <si>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</si>
  <si>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</si>
  <si>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</si>
  <si>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</si>
  <si>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</si>
  <si>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</si>
  <si>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</si>
  <si>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</si>
  <si>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</si>
  <si>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</si>
  <si>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</si>
  <si>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</si>
  <si>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</si>
  <si>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</si>
  <si>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</si>
  <si>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</si>
  <si>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</si>
  <si>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</si>
  <si>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</si>
  <si>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</si>
  <si>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</si>
  <si>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</si>
  <si>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</si>
  <si>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</si>
  <si>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</si>
  <si>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</si>
  <si>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</si>
  <si>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</si>
  <si>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</si>
  <si>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</si>
  <si>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</si>
  <si>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</si>
  <si>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</si>
  <si>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</si>
  <si>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</si>
  <si>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</si>
  <si>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</si>
  <si>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</si>
  <si>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</si>
  <si>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</si>
  <si>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</si>
  <si>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</si>
  <si>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</si>
  <si>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</si>
  <si>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</si>
  <si>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</si>
  <si>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</si>
  <si>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</si>
  <si>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</si>
  <si>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</si>
  <si>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</si>
  <si>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</si>
  <si>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</si>
  <si>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</si>
  <si>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</si>
  <si>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</si>
  <si>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</si>
  <si>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</si>
  <si>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</si>
  <si>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</si>
  <si>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</si>
  <si>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</si>
  <si>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</si>
  <si>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</si>
  <si>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</si>
  <si>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</si>
  <si>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</si>
  <si>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</si>
  <si>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</si>
  <si>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</si>
  <si>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</si>
  <si>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</si>
  <si>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</si>
  <si>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</si>
  <si>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</si>
  <si>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</si>
  <si>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</si>
  <si>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</si>
  <si>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</si>
  <si>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</si>
  <si>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</si>
  <si>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</si>
  <si>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</si>
  <si>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</si>
  <si>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</si>
  <si>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</si>
  <si>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</si>
  <si>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</si>
  <si>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</si>
  <si>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</si>
  <si>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</si>
  <si>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</si>
  <si>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</si>
  <si>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</si>
  <si>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</si>
  <si>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</si>
  <si>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</si>
  <si>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</si>
  <si>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</si>
  <si>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</si>
  <si>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</si>
  <si>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</si>
  <si>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</si>
  <si>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</si>
  <si>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</si>
  <si>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</si>
  <si>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</si>
  <si>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</si>
  <si>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</si>
  <si>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</si>
  <si>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</si>
  <si>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</si>
  <si>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</si>
  <si>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</si>
  <si>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</si>
  <si>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</si>
  <si>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</si>
  <si>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</si>
  <si>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</si>
  <si>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</si>
  <si>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</si>
  <si>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</si>
  <si>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</si>
  <si>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</si>
  <si>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</si>
  <si>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</si>
  <si>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</si>
  <si>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</si>
  <si>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</si>
  <si>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</si>
  <si>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</si>
  <si>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</si>
  <si>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</si>
  <si>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</si>
  <si>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</si>
  <si>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</si>
  <si>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</si>
  <si>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</si>
  <si>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</si>
  <si>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</si>
  <si>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</si>
  <si>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</si>
  <si>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</si>
  <si>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</si>
  <si>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</si>
  <si>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</si>
  <si>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</si>
  <si>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</si>
  <si>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</si>
  <si>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</si>
  <si>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</si>
  <si>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</si>
  <si>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</si>
  <si>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</si>
  <si>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</si>
  <si>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</si>
  <si>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</si>
  <si>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</si>
  <si>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</si>
  <si>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</si>
  <si>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</si>
  <si>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</si>
  <si>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</si>
  <si>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</si>
  <si>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</si>
  <si>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</si>
  <si>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</si>
  <si>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</si>
  <si>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</si>
  <si>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</si>
  <si>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</si>
  <si>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</si>
  <si>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</si>
  <si>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</si>
  <si>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</si>
  <si>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</si>
  <si>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</si>
  <si>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</si>
  <si>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</si>
  <si>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</si>
  <si>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</si>
  <si>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</si>
  <si>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</si>
  <si>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</si>
  <si>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</si>
  <si>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</si>
  <si>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</si>
  <si>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</si>
  <si>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</si>
  <si>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</si>
  <si>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</si>
  <si>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</si>
  <si>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</si>
  <si>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</si>
  <si>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</si>
  <si>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</si>
  <si>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</si>
  <si>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</si>
  <si>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</si>
  <si>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</si>
  <si>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</si>
  <si>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</si>
  <si>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</si>
  <si>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</si>
  <si>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</si>
  <si>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</si>
  <si>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</si>
  <si>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</si>
  <si>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</si>
  <si>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</si>
  <si>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</si>
  <si>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</si>
  <si>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</si>
  <si>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</si>
  <si>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</si>
  <si>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</si>
  <si>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</si>
  <si>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</si>
  <si>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</si>
  <si>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</si>
  <si>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</si>
  <si>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</si>
  <si>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</si>
  <si>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</si>
  <si>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</si>
  <si>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</si>
  <si>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</si>
  <si>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</si>
  <si>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</si>
  <si>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</si>
  <si>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</si>
  <si>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</si>
  <si>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</si>
  <si>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</si>
  <si>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</si>
  <si>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</si>
  <si>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</si>
  <si>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</si>
  <si>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</si>
  <si>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</si>
  <si>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</si>
  <si>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</si>
  <si>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</si>
  <si>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</si>
  <si>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</si>
  <si>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</si>
  <si>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</si>
  <si>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</si>
  <si>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</si>
  <si>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</si>
  <si>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</si>
  <si>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</si>
  <si>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</si>
  <si>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</si>
  <si>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</si>
  <si>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</si>
  <si>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</si>
  <si>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</si>
  <si>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</si>
  <si>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</si>
  <si>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</si>
  <si>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</si>
  <si>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</si>
  <si>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</si>
  <si>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</si>
  <si>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</si>
  <si>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</si>
  <si>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</si>
  <si>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</si>
  <si>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</si>
  <si>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</si>
  <si>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</si>
  <si>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</si>
  <si>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</si>
  <si>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</si>
  <si>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</si>
  <si>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</si>
  <si>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</si>
  <si>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</si>
  <si>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</si>
  <si>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</si>
  <si>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</si>
  <si>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</si>
  <si>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</si>
  <si>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</si>
  <si>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</si>
  <si>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</si>
  <si>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</si>
  <si>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</si>
  <si>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</si>
  <si>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</si>
  <si>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</si>
  <si>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</si>
  <si>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</si>
  <si>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</si>
  <si>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</si>
  <si>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</si>
  <si>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</si>
  <si>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</si>
  <si>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</si>
  <si>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</si>
  <si>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</si>
  <si>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</si>
  <si>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</si>
  <si>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</si>
  <si>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</si>
  <si>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</si>
  <si>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</si>
  <si>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</si>
  <si>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</si>
  <si>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</si>
  <si>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</si>
  <si>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</si>
  <si>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</si>
  <si>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</si>
  <si>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</si>
  <si>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</si>
  <si>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</si>
  <si>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</si>
  <si>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</si>
  <si>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</si>
  <si>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</si>
  <si>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</si>
  <si>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</si>
  <si>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</si>
  <si>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</si>
  <si>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</si>
  <si>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</si>
  <si>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</si>
  <si>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</si>
  <si>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</si>
  <si>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</si>
  <si>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</si>
  <si>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</si>
  <si>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</si>
  <si>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</si>
  <si>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</si>
  <si>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</si>
  <si>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</si>
  <si>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</si>
  <si>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</si>
  <si>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</si>
  <si>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</si>
  <si>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</si>
  <si>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</si>
  <si>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</si>
  <si>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</si>
  <si>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</si>
  <si>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</si>
  <si>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</si>
  <si>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</si>
  <si>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</si>
  <si>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</si>
  <si>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</si>
  <si>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</si>
  <si>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</si>
  <si>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</si>
  <si>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</si>
  <si>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</si>
  <si>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</si>
  <si>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</si>
  <si>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</si>
  <si>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</si>
  <si>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</si>
  <si>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</si>
  <si>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</si>
  <si>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</si>
  <si>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</si>
  <si>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</si>
  <si>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</si>
  <si>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</si>
  <si>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</si>
  <si>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</si>
  <si>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</si>
  <si>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</si>
  <si>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</si>
  <si>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</si>
  <si>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</si>
  <si>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</si>
  <si>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</si>
  <si>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</si>
  <si>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</si>
  <si>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</si>
  <si>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</si>
  <si>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</si>
  <si>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</si>
  <si>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</si>
  <si>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</si>
  <si>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</si>
  <si>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</si>
  <si>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</si>
  <si>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</si>
  <si>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</si>
  <si>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</si>
  <si>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</si>
  <si>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</si>
  <si>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</si>
  <si>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</si>
  <si>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</si>
  <si>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</si>
  <si>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</si>
  <si>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</si>
  <si>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</si>
  <si>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</si>
  <si>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</si>
  <si>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</si>
  <si>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</si>
  <si>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</si>
  <si>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</si>
  <si>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</si>
  <si>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</si>
  <si>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</si>
  <si>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</si>
  <si>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</si>
  <si>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</si>
  <si>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</si>
  <si>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</si>
  <si>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</si>
  <si>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</si>
  <si>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</si>
  <si>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</si>
  <si>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</si>
  <si>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</si>
  <si>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</si>
  <si>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</si>
  <si>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</si>
  <si>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</si>
  <si>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</si>
  <si>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</si>
  <si>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</si>
  <si>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</si>
  <si>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</si>
  <si>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</si>
  <si>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</si>
  <si>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</si>
  <si>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</si>
  <si>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</si>
  <si>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</si>
  <si>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</si>
  <si>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</si>
  <si>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</si>
  <si>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</si>
  <si>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</si>
  <si>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</si>
  <si>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</si>
  <si>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</si>
  <si>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</si>
  <si>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</si>
  <si>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</si>
  <si>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</si>
  <si>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</si>
  <si>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</si>
  <si>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</si>
  <si>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</si>
  <si>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</si>
  <si>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</si>
  <si>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</si>
  <si>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</si>
  <si>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</si>
  <si>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</si>
  <si>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</si>
  <si>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</si>
  <si>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</si>
  <si>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</si>
  <si>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</si>
  <si>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</si>
  <si>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</si>
  <si>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</si>
  <si>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</si>
  <si>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</si>
  <si>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</si>
  <si>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</si>
  <si>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</si>
  <si>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</si>
  <si>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</si>
  <si>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</si>
  <si>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</si>
  <si>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</si>
  <si>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</si>
  <si>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</si>
  <si>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</si>
  <si>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</si>
  <si>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</si>
  <si>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</si>
  <si>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</si>
  <si>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</si>
  <si>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</si>
  <si>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</si>
  <si>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</si>
  <si>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</si>
  <si>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</si>
  <si>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</si>
  <si>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</si>
  <si>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</si>
  <si>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</si>
  <si>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</si>
  <si>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</si>
  <si>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</si>
  <si>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</si>
  <si>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</si>
  <si>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</si>
  <si>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</si>
  <si>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</si>
  <si>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</si>
  <si>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</si>
  <si>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</si>
  <si>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</si>
  <si>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</si>
  <si>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</si>
  <si>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</si>
  <si>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</si>
  <si>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</si>
  <si>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</si>
  <si>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</si>
  <si>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</si>
  <si>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</si>
  <si>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</si>
  <si>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</si>
  <si>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</si>
  <si>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</si>
  <si>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</si>
  <si>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</si>
  <si>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</si>
  <si>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</si>
  <si>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</si>
  <si>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</si>
  <si>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</si>
  <si>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</si>
  <si>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</si>
  <si>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</si>
  <si>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</si>
  <si>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</si>
  <si>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</si>
  <si>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</si>
  <si>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</si>
  <si>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</si>
  <si>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</si>
  <si>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</si>
  <si>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</si>
  <si>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</si>
  <si>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</si>
  <si>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</si>
  <si>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</si>
  <si>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</si>
  <si>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</si>
  <si>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</si>
  <si>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</si>
  <si>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</si>
  <si>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</si>
  <si>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</si>
  <si>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</si>
  <si>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</si>
  <si>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</si>
  <si>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</si>
  <si>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</si>
  <si>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</si>
  <si>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</si>
  <si>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</si>
  <si>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</si>
  <si>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</si>
  <si>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</si>
  <si>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</si>
  <si>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</si>
  <si>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</si>
  <si>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</si>
  <si>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</si>
  <si>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</si>
  <si>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</si>
  <si>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</si>
  <si>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</si>
  <si>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</si>
  <si>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</si>
  <si>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</si>
  <si>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</si>
  <si>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</si>
  <si>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</si>
  <si>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</si>
  <si>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</si>
  <si>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</si>
  <si>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</si>
  <si>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</si>
  <si>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</si>
  <si>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</si>
  <si>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</si>
  <si>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</si>
  <si>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</si>
  <si>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</si>
  <si>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</si>
  <si>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</si>
  <si>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</si>
  <si>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</si>
  <si>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</si>
  <si>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</si>
  <si>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</si>
  <si>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</si>
  <si>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</si>
  <si>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</si>
  <si>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</si>
  <si>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</si>
  <si>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</si>
  <si>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</si>
  <si>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</si>
  <si>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</si>
  <si>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</si>
  <si>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</si>
  <si>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</si>
  <si>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</si>
  <si>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</si>
  <si>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</si>
  <si>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</si>
  <si>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</si>
  <si>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</si>
  <si>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</si>
  <si>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</si>
  <si>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</si>
  <si>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</si>
  <si>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</si>
  <si>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</si>
  <si>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</si>
  <si>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</si>
  <si>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</si>
  <si>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</si>
  <si>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</si>
  <si>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</si>
  <si>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</si>
  <si>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</si>
  <si>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</si>
  <si>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</si>
  <si>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</si>
  <si>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</si>
  <si>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</si>
  <si>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</si>
  <si>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</si>
  <si>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</si>
  <si>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</si>
  <si>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</si>
  <si>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</si>
  <si>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</si>
  <si>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</si>
  <si>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</si>
  <si>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</si>
  <si>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</si>
  <si>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</si>
  <si>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</si>
  <si>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</si>
  <si>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</si>
  <si>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</si>
  <si>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</si>
  <si>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</si>
  <si>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</si>
  <si>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</si>
  <si>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</si>
  <si>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</si>
  <si>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</si>
  <si>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</si>
  <si>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</si>
  <si>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</si>
  <si>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</si>
  <si>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</si>
  <si>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</si>
  <si>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</si>
  <si>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</si>
  <si>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</si>
  <si>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</si>
  <si>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</si>
  <si>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</si>
  <si>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</si>
  <si>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</si>
  <si>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</si>
  <si>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</si>
  <si>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</si>
  <si>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</si>
  <si>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</si>
  <si>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</si>
  <si>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</si>
  <si>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</si>
  <si>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</si>
  <si>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</si>
  <si>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</si>
  <si>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</si>
  <si>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</si>
  <si>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</si>
  <si>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</si>
  <si>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</si>
  <si>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</si>
  <si>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</si>
  <si>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</si>
  <si>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</si>
  <si>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</si>
  <si>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</si>
  <si>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</si>
  <si>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</si>
  <si>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</si>
  <si>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</si>
  <si>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</si>
  <si>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</si>
  <si>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</si>
  <si>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</si>
  <si>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</si>
  <si>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</si>
  <si>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</si>
  <si>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</si>
  <si>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</si>
  <si>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</si>
  <si>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</si>
  <si>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</si>
  <si>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</si>
  <si>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</si>
  <si>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</si>
  <si>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</si>
  <si>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</si>
  <si>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</si>
  <si>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</si>
  <si>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</si>
  <si>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</si>
  <si>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</si>
  <si>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</si>
  <si>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</si>
  <si>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</si>
  <si>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</si>
  <si>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</si>
  <si>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</si>
  <si>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</si>
  <si>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</si>
  <si>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</si>
  <si>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</si>
  <si>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</si>
  <si>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</si>
  <si>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</si>
  <si>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</si>
  <si>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</si>
  <si>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</si>
  <si>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</si>
  <si>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</si>
  <si>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</si>
  <si>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</si>
  <si>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</si>
  <si>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</si>
  <si>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</si>
  <si>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</si>
  <si>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</si>
  <si>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</si>
  <si>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</si>
  <si>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</si>
  <si>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</si>
  <si>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</si>
  <si>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</si>
  <si>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</si>
  <si>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</si>
  <si>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</si>
  <si>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</si>
  <si>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</si>
  <si>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</si>
  <si>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</si>
  <si>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</si>
  <si>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</si>
  <si>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</si>
  <si>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</si>
  <si>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</si>
  <si>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</si>
  <si>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</si>
  <si>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</si>
  <si>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</si>
  <si>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</si>
  <si>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</si>
  <si>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</si>
  <si>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</si>
  <si>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</si>
  <si>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</si>
  <si>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</si>
  <si>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</si>
  <si>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</si>
  <si>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</si>
  <si>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</si>
  <si>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</si>
  <si>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</si>
  <si>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</si>
  <si>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</si>
  <si>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</si>
  <si>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</si>
  <si>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</si>
  <si>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</si>
  <si>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</si>
  <si>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</si>
  <si>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</si>
  <si>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</si>
  <si>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</si>
  <si>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</si>
  <si>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</si>
  <si>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</si>
  <si>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</si>
  <si>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</si>
  <si>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</si>
  <si>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</si>
  <si>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</si>
  <si>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</si>
  <si>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</si>
  <si>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</si>
  <si>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</si>
  <si>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</si>
  <si>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</si>
  <si>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</si>
  <si>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</si>
  <si>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</si>
  <si>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</si>
  <si>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</si>
  <si>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</si>
  <si>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</si>
  <si>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</si>
  <si>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</si>
  <si>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</si>
  <si>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</si>
  <si>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</si>
  <si>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</si>
  <si>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</si>
  <si>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</si>
  <si>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</si>
  <si>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</si>
  <si>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</si>
  <si>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</si>
  <si>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</si>
  <si>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</si>
  <si>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</si>
  <si>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</si>
  <si>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</si>
  <si>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</si>
  <si>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</si>
  <si>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</si>
  <si>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</si>
  <si>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</si>
  <si>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</si>
  <si>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</si>
  <si>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</si>
  <si>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</si>
  <si>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</si>
  <si>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</si>
  <si>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</si>
  <si>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</si>
  <si>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</si>
  <si>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</si>
  <si>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</si>
  <si>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</si>
  <si>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</si>
  <si>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</si>
  <si>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</si>
  <si>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</si>
  <si>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</si>
  <si>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</si>
  <si>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</si>
  <si>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</si>
  <si>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</si>
  <si>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</si>
  <si>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</si>
  <si>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</si>
  <si>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</si>
  <si>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</si>
  <si>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</si>
  <si>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</si>
  <si>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</si>
  <si>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</si>
  <si>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</si>
  <si>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</si>
  <si>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</si>
  <si>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</si>
  <si>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</si>
  <si>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</si>
  <si>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</si>
  <si>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</si>
  <si>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</si>
  <si>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</si>
  <si>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</si>
  <si>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</si>
  <si>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</si>
  <si>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</si>
  <si>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</si>
  <si>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</si>
  <si>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</si>
  <si>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</si>
  <si>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</si>
  <si>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</si>
  <si>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</si>
  <si>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</si>
  <si>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</si>
  <si>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</si>
  <si>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</si>
  <si>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</si>
  <si>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</si>
  <si>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</si>
  <si>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</si>
  <si>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</si>
  <si>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</si>
  <si>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</si>
  <si>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</si>
  <si>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</si>
  <si>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</si>
  <si>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</si>
  <si>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</si>
  <si>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</si>
  <si>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</si>
  <si>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</si>
  <si>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</si>
  <si>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</si>
  <si>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</si>
  <si>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</si>
  <si>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</si>
  <si>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</si>
  <si>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</si>
  <si>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</si>
  <si>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</si>
  <si>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</si>
  <si>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</si>
  <si>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</si>
  <si>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</si>
  <si>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</si>
  <si>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</si>
  <si>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</si>
  <si>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</si>
  <si>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</si>
  <si>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</si>
  <si>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</si>
  <si>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</si>
  <si>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</si>
  <si>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</si>
  <si>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</si>
  <si>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</si>
  <si>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</si>
  <si>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</si>
  <si>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</si>
  <si>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</si>
  <si>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</si>
  <si>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</si>
  <si>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</si>
  <si>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</si>
  <si>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</si>
  <si>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</si>
  <si>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</si>
  <si>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</si>
  <si>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</si>
  <si>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</si>
  <si>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</si>
  <si>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</si>
  <si>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</si>
  <si>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</si>
  <si>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</si>
  <si>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</si>
  <si>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</si>
  <si>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</si>
  <si>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</si>
  <si>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</si>
  <si>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</si>
  <si>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</si>
  <si>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</si>
  <si>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</si>
  <si>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</si>
  <si>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</si>
  <si>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</si>
  <si>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</si>
  <si>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</si>
  <si>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</si>
  <si>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</si>
  <si>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</si>
  <si>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</si>
  <si>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</si>
  <si>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</si>
  <si>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</si>
  <si>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</si>
  <si>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</si>
  <si>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</si>
  <si>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</si>
  <si>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</si>
  <si>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</si>
  <si>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</si>
  <si>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</si>
  <si>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</si>
  <si>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</si>
  <si>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</si>
  <si>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</si>
  <si>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</si>
  <si>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</si>
  <si>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</si>
  <si>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</si>
  <si>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</si>
  <si>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</si>
  <si>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</si>
  <si>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</si>
  <si>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</si>
  <si>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</si>
  <si>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</si>
  <si>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</si>
  <si>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</si>
  <si>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</si>
  <si>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</si>
  <si>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</si>
  <si>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</si>
  <si>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</si>
  <si>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</si>
  <si>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</si>
  <si>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</si>
  <si>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</si>
  <si>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</si>
  <si>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</si>
  <si>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</si>
  <si>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</si>
  <si>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</si>
  <si>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</si>
  <si>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</si>
  <si>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</si>
  <si>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</si>
  <si>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</si>
  <si>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</si>
  <si>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</si>
  <si>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</si>
  <si>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</si>
  <si>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</si>
  <si>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</si>
  <si>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</si>
  <si>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</si>
  <si>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</si>
  <si>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</si>
  <si>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</si>
  <si>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</si>
  <si>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</si>
  <si>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</si>
  <si>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</si>
  <si>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</si>
  <si>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</si>
  <si>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</si>
  <si>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</si>
  <si>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</si>
  <si>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</si>
  <si>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</si>
  <si>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</si>
  <si>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</si>
  <si>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</si>
  <si>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</si>
  <si>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</si>
  <si>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</si>
  <si>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</si>
  <si>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</si>
  <si>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</si>
  <si>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</si>
  <si>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</si>
  <si>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</si>
  <si>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</si>
  <si>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</si>
  <si>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</si>
  <si>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</si>
  <si>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</si>
  <si>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</si>
  <si>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</si>
  <si>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</si>
  <si>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</si>
  <si>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</si>
  <si>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</si>
  <si>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</si>
  <si>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</si>
  <si>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</si>
  <si>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</si>
  <si>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</si>
  <si>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</si>
  <si>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</si>
  <si>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</si>
  <si>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</si>
  <si>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</si>
  <si>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</si>
  <si>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</si>
  <si>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</si>
  <si>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</si>
  <si>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</si>
  <si>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</si>
  <si>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</si>
  <si>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</si>
  <si>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</si>
  <si>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</si>
  <si>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</si>
  <si>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</si>
  <si>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</si>
  <si>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</si>
  <si>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</si>
  <si>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</si>
  <si>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</si>
  <si>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</si>
  <si>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</si>
  <si>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</si>
  <si>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</si>
  <si>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</si>
  <si>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</si>
  <si>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</si>
  <si>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</si>
  <si>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</si>
  <si>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</si>
  <si>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</si>
  <si>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</si>
  <si>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</si>
  <si>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</si>
  <si>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</si>
  <si>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</si>
  <si>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</si>
  <si>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</si>
  <si>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</si>
  <si>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</si>
  <si>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</si>
  <si>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</si>
  <si>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</si>
  <si>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</si>
  <si>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</si>
  <si>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</si>
  <si>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</si>
  <si>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</si>
  <si>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</si>
  <si>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</si>
  <si>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</si>
  <si>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</si>
  <si>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</si>
  <si>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</si>
  <si>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</si>
  <si>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</si>
  <si>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</si>
  <si>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</si>
  <si>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</si>
  <si>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</si>
  <si>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</si>
  <si>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</si>
  <si>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</si>
  <si>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</si>
  <si>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</si>
  <si>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</si>
  <si>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</si>
  <si>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</si>
  <si>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</si>
  <si>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</si>
  <si>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</si>
  <si>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</si>
  <si>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</si>
  <si>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</si>
  <si>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</si>
  <si>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</si>
  <si>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</si>
  <si>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</si>
  <si>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</si>
  <si>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</si>
  <si>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</si>
  <si>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</si>
  <si>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</si>
  <si>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</si>
  <si>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</si>
  <si>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</si>
  <si>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</si>
  <si>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</si>
  <si>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</si>
  <si>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</si>
  <si>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</si>
  <si>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</si>
  <si>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</si>
  <si>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</si>
  <si>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</si>
  <si>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</si>
  <si>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</si>
  <si>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</si>
  <si>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</si>
  <si>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</si>
  <si>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</si>
  <si>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</si>
  <si>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</si>
  <si>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</si>
  <si>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</si>
  <si>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</si>
  <si>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</si>
  <si>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</si>
  <si>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</si>
  <si>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</si>
  <si>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</si>
  <si>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</si>
  <si>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</si>
  <si>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</si>
  <si>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</si>
  <si>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</si>
  <si>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</si>
  <si>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</si>
  <si>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</si>
  <si>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</si>
  <si>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</si>
  <si>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</si>
  <si>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</si>
  <si>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</si>
  <si>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</si>
  <si>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</si>
  <si>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</si>
  <si>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</si>
  <si>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</si>
  <si>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</si>
  <si>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</si>
  <si>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</si>
  <si>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</si>
  <si>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</si>
  <si>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</si>
  <si>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</si>
  <si>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</si>
  <si>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</si>
  <si>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</si>
  <si>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</si>
  <si>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</si>
  <si>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</si>
  <si>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</si>
  <si>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</si>
  <si>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</si>
  <si>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</si>
  <si>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</si>
  <si>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</si>
  <si>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</si>
  <si>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</si>
  <si>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</si>
  <si>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</si>
  <si>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</si>
  <si>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</si>
  <si>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</si>
  <si>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</si>
  <si>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</si>
  <si>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</si>
  <si>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</si>
  <si>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</si>
  <si>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</si>
  <si>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</si>
  <si>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</si>
  <si>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</si>
  <si>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</si>
  <si>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</si>
  <si>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</si>
  <si>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</si>
  <si>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</si>
  <si>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</si>
  <si>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</si>
  <si>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</si>
  <si>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</si>
  <si>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</si>
  <si>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</si>
  <si>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</si>
  <si>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</si>
  <si>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</si>
  <si>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</si>
  <si>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</si>
  <si>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</si>
  <si>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</si>
  <si>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</si>
  <si>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</si>
  <si>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</si>
  <si>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</si>
  <si>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</si>
  <si>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</si>
  <si>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</si>
  <si>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</si>
  <si>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</si>
  <si>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</si>
  <si>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</si>
  <si>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</si>
  <si>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</si>
  <si>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</si>
  <si>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</si>
  <si>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</si>
  <si>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</si>
  <si>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</si>
  <si>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</si>
  <si>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</si>
  <si>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</si>
  <si>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</si>
  <si>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</si>
  <si>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</si>
  <si>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</si>
  <si>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</si>
  <si>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</si>
  <si>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</si>
  <si>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</si>
  <si>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</si>
  <si>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</si>
  <si>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</si>
  <si>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</si>
  <si>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</si>
  <si>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</si>
  <si>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</si>
  <si>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</si>
  <si>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</si>
  <si>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</si>
  <si>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</si>
  <si>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</si>
  <si>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</si>
  <si>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</si>
  <si>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</si>
  <si>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</si>
  <si>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</si>
  <si>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</si>
  <si>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</si>
  <si>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</si>
  <si>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</si>
  <si>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</si>
  <si>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</si>
  <si>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</si>
  <si>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</si>
  <si>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</si>
  <si>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</si>
  <si>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</si>
  <si>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</si>
  <si>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</si>
  <si>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</si>
  <si>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</si>
  <si>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</si>
  <si>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</si>
  <si>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</si>
  <si>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</si>
  <si>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</si>
  <si>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</si>
  <si>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</si>
  <si>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</si>
  <si>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</si>
  <si>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</si>
  <si>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</si>
  <si>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</si>
  <si>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</si>
  <si>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</si>
  <si>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</si>
  <si>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</si>
  <si>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</si>
  <si>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</si>
  <si>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</si>
  <si>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</si>
  <si>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</si>
  <si>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</si>
  <si>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</si>
  <si>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</si>
  <si>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</si>
  <si>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</si>
  <si>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</si>
  <si>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</si>
  <si>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</si>
  <si>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</si>
  <si>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</si>
  <si>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</si>
  <si>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</si>
  <si>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</si>
  <si>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</si>
  <si>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</si>
  <si>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</si>
  <si>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</si>
  <si>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</si>
  <si>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</si>
  <si>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</si>
  <si>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</si>
  <si>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</si>
  <si>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</si>
  <si>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</si>
  <si>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</si>
  <si>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</si>
  <si>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</si>
  <si>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</si>
  <si>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</si>
  <si>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</si>
  <si>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</si>
  <si>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</si>
  <si>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</si>
  <si>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</si>
  <si>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</si>
  <si>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</si>
  <si>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</si>
  <si>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</si>
  <si>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</si>
  <si>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</si>
  <si>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</si>
  <si>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</si>
  <si>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</si>
  <si>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</si>
  <si>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</si>
  <si>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</si>
  <si>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</si>
  <si>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</si>
  <si>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</si>
  <si>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</si>
  <si>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</si>
  <si>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</si>
  <si>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</si>
  <si>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</si>
  <si>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</si>
  <si>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</si>
  <si>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</si>
  <si>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</si>
  <si>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</si>
  <si>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</si>
  <si>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</si>
  <si>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</si>
  <si>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</si>
  <si>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</si>
  <si>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</si>
  <si>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</si>
  <si>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</si>
  <si>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</si>
  <si>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</si>
  <si>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</si>
  <si>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</si>
  <si>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</si>
  <si>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</si>
  <si>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</si>
  <si>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</si>
  <si>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</si>
  <si>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</si>
  <si>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</si>
  <si>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</si>
  <si>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</si>
  <si>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</si>
  <si>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</si>
  <si>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</si>
  <si>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</si>
  <si>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</si>
  <si>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</si>
  <si>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</si>
  <si>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</si>
  <si>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</si>
  <si>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</si>
  <si>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</si>
  <si>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</si>
  <si>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</si>
  <si>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</si>
  <si>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</si>
  <si>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</si>
  <si>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</si>
  <si>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</si>
  <si>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</si>
  <si>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</si>
  <si>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</si>
  <si>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</si>
  <si>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</si>
  <si>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</si>
  <si>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</si>
  <si>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</si>
  <si>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</si>
  <si>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</si>
  <si>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</si>
  <si>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</si>
  <si>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</si>
  <si>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</si>
  <si>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</si>
  <si>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</si>
  <si>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</si>
  <si>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</si>
  <si>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</si>
  <si>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</si>
  <si>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</si>
  <si>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</si>
  <si>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</si>
  <si>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</si>
  <si>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</si>
  <si>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</si>
  <si>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</si>
  <si>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</si>
  <si>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</si>
  <si>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</si>
  <si>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</si>
  <si>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</si>
  <si>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</si>
  <si>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</si>
  <si>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</si>
  <si>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</si>
  <si>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</si>
  <si>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</si>
  <si>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</si>
  <si>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</si>
  <si>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</si>
  <si>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</si>
  <si>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</si>
  <si>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</si>
  <si>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</si>
  <si>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</si>
  <si>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</si>
  <si>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</si>
  <si>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</si>
  <si>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</si>
  <si>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</si>
  <si>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</si>
  <si>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</si>
  <si>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</si>
  <si>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</si>
  <si>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</si>
  <si>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</si>
  <si>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</si>
  <si>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</si>
  <si>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</si>
  <si>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</si>
  <si>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</si>
  <si>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</si>
  <si>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</si>
  <si>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</si>
  <si>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</si>
  <si>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</si>
  <si>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</si>
  <si>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</si>
  <si>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</si>
  <si>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</si>
  <si>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</si>
  <si>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</si>
  <si>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</si>
  <si>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</si>
  <si>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</si>
  <si>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</si>
  <si>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</si>
  <si>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</si>
  <si>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</si>
  <si>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</si>
  <si>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</si>
  <si>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</si>
  <si>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</si>
  <si>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</si>
  <si>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</si>
  <si>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</si>
  <si>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</si>
  <si>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</si>
  <si>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</si>
  <si>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</si>
  <si>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</si>
  <si>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</si>
  <si>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</si>
  <si>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</si>
  <si>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</si>
  <si>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</si>
  <si>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</si>
  <si>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</si>
  <si>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</si>
  <si>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</si>
  <si>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</si>
  <si>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</si>
  <si>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</si>
  <si>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</si>
  <si>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</si>
  <si>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</si>
  <si>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</si>
  <si>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</si>
  <si>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</si>
  <si>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</si>
  <si>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</si>
  <si>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</si>
  <si>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</si>
  <si>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</si>
  <si>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</si>
  <si>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</si>
  <si>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</si>
  <si>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</si>
  <si>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</si>
  <si>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</si>
  <si>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</si>
  <si>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</si>
  <si>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</si>
  <si>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</si>
  <si>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</si>
  <si>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</si>
  <si>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</si>
  <si>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</si>
  <si>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</si>
  <si>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</si>
  <si>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</si>
  <si>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</si>
  <si>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</si>
  <si>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</si>
  <si>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</si>
  <si>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</si>
  <si>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</si>
  <si>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</si>
  <si>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</si>
  <si>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</si>
  <si>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</si>
  <si>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</si>
  <si>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</si>
  <si>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</si>
  <si>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</si>
  <si>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</si>
  <si>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</si>
  <si>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</si>
  <si>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</si>
  <si>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</si>
  <si>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</si>
  <si>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</si>
  <si>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</si>
  <si>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</si>
  <si>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</si>
  <si>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</si>
  <si>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</si>
  <si>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</si>
  <si>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</si>
  <si>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</si>
  <si>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</si>
  <si>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</si>
  <si>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</si>
  <si>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</si>
  <si>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</si>
  <si>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</si>
  <si>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</si>
  <si>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</si>
  <si>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</si>
  <si>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</si>
  <si>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</si>
  <si>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</si>
  <si>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</si>
  <si>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</si>
  <si>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</si>
  <si>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</si>
  <si>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</si>
  <si>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</si>
  <si>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</si>
  <si>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</si>
  <si>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</si>
  <si>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</si>
  <si>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</si>
  <si>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</si>
  <si>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</si>
  <si>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</si>
  <si>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</si>
  <si>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</si>
  <si>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</si>
  <si>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</si>
  <si>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</si>
  <si>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</si>
  <si>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</si>
  <si>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</si>
  <si>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</si>
  <si>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</si>
  <si>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</si>
  <si>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</si>
  <si>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</si>
  <si>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</si>
  <si>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</si>
  <si>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</si>
  <si>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</si>
  <si>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</si>
  <si>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</si>
  <si>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</si>
  <si>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</si>
  <si>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</si>
  <si>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</si>
  <si>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</si>
  <si>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</si>
  <si>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</si>
  <si>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</si>
  <si>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</si>
  <si>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</si>
  <si>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</si>
  <si>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</si>
  <si>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</si>
  <si>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</si>
  <si>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</si>
  <si>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</si>
  <si>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</si>
  <si>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</si>
  <si>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</si>
  <si>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</si>
  <si>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</si>
  <si>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</si>
  <si>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</si>
  <si>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</si>
  <si>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</si>
  <si>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</si>
  <si>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</si>
  <si>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</si>
  <si>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</si>
  <si>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</si>
  <si>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</si>
  <si>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</si>
  <si>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</si>
  <si>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</si>
  <si>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</si>
  <si>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</si>
  <si>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</si>
  <si>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</si>
  <si>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</si>
  <si>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</si>
  <si>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</si>
  <si>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</si>
  <si>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</si>
  <si>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</si>
  <si>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</si>
  <si>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</si>
  <si>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</si>
  <si>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</si>
  <si>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</si>
  <si>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</si>
  <si>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</si>
  <si>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</si>
  <si>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</si>
  <si>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</si>
  <si>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</si>
  <si>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</si>
  <si>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</si>
  <si>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</si>
  <si>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</si>
  <si>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</si>
  <si>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</si>
  <si>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</si>
  <si>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</si>
  <si>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</si>
  <si>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</si>
  <si>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</si>
  <si>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</si>
  <si>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</si>
  <si>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</si>
  <si>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</si>
  <si>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</si>
  <si>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</si>
  <si>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</si>
  <si>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</si>
  <si>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</si>
  <si>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</si>
  <si>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</si>
  <si>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</si>
  <si>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</si>
  <si>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</si>
  <si>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</si>
  <si>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</si>
  <si>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</si>
  <si>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</si>
  <si>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</si>
  <si>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</si>
  <si>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</si>
  <si>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</si>
  <si>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</si>
  <si>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</si>
  <si>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</si>
  <si>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</si>
  <si>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</si>
  <si>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</si>
  <si>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</si>
  <si>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</si>
  <si>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</si>
  <si>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</si>
  <si>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</si>
  <si>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</si>
  <si>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</si>
  <si>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</si>
  <si>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</si>
  <si>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</si>
  <si>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</si>
  <si>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</si>
  <si>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</si>
  <si>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</si>
  <si>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</si>
  <si>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</si>
  <si>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</si>
  <si>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</si>
  <si>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</si>
  <si>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</si>
  <si>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</si>
  <si>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</si>
  <si>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</si>
  <si>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</si>
  <si>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</si>
  <si>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</si>
  <si>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</si>
  <si>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</si>
  <si>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</si>
  <si>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</si>
  <si>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</si>
  <si>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</si>
  <si>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</si>
  <si>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</si>
  <si>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</si>
  <si>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</si>
  <si>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</si>
  <si>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</si>
  <si>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</si>
  <si>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</si>
  <si>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</si>
  <si>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</si>
  <si>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</si>
  <si>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</si>
  <si>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</si>
  <si>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</si>
  <si>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</si>
  <si>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</si>
  <si>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</si>
  <si>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</si>
  <si>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</si>
  <si>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</si>
  <si>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</si>
  <si>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</si>
  <si>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</si>
  <si>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</si>
  <si>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</si>
  <si>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</si>
  <si>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</si>
  <si>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</si>
  <si>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</si>
  <si>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</si>
  <si>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</si>
  <si>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</si>
  <si>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</si>
  <si>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</si>
  <si>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</si>
  <si>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</si>
  <si>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</si>
  <si>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</si>
  <si>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</si>
  <si>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</si>
  <si>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</si>
  <si>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</si>
  <si>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</si>
  <si>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</si>
  <si>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</si>
  <si>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</si>
  <si>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</si>
  <si>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</si>
  <si>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</si>
  <si>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</si>
  <si>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</si>
  <si>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</si>
  <si>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</si>
  <si>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</si>
  <si>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</si>
  <si>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</si>
  <si>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</si>
  <si>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</si>
  <si>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</si>
  <si>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</si>
  <si>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</si>
  <si>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</si>
  <si>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</si>
  <si>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</si>
  <si>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</si>
  <si>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</si>
  <si>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</si>
  <si>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</si>
  <si>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</si>
  <si>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</si>
  <si>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</si>
  <si>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</si>
  <si>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</si>
  <si>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</si>
  <si>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</si>
  <si>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</si>
  <si>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</si>
  <si>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</si>
  <si>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</si>
  <si>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</si>
  <si>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</si>
  <si>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</si>
  <si>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</si>
  <si>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</si>
  <si>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</si>
  <si>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</si>
  <si>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</si>
  <si>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</si>
  <si>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</si>
  <si>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</si>
  <si>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</si>
  <si>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</si>
  <si>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</si>
  <si>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</si>
  <si>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</si>
  <si>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</si>
  <si>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</si>
  <si>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</si>
  <si>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</si>
  <si>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</si>
  <si>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</si>
  <si>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</si>
  <si>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</si>
  <si>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</si>
  <si>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</si>
  <si>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</si>
  <si>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</si>
  <si>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</si>
  <si>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</si>
  <si>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</si>
  <si>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</si>
  <si>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</si>
  <si>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</si>
  <si>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</si>
  <si>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</si>
  <si>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</si>
  <si>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</si>
  <si>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</si>
  <si>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</si>
  <si>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</si>
  <si>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</si>
  <si>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</si>
  <si>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</si>
  <si>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</si>
  <si>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</si>
  <si>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</si>
  <si>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</si>
  <si>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</si>
  <si>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</si>
  <si>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</si>
  <si>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</si>
  <si>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</si>
  <si>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</si>
  <si>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</si>
  <si>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</si>
  <si>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</si>
  <si>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</si>
  <si>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</si>
  <si>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</si>
  <si>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</si>
  <si>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</si>
  <si>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</si>
  <si>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</si>
  <si>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</si>
  <si>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</si>
  <si>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</si>
  <si>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</si>
  <si>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</si>
  <si>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</si>
  <si>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</si>
  <si>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</si>
  <si>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</si>
  <si>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</si>
  <si>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</si>
  <si>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</si>
  <si>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</si>
  <si>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</si>
  <si>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</si>
  <si>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</si>
  <si>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</si>
  <si>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</si>
  <si>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</si>
  <si>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</si>
  <si>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</si>
  <si>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</si>
  <si>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</si>
  <si>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</si>
  <si>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</si>
  <si>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</si>
  <si>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</si>
  <si>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</si>
  <si>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</si>
  <si>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</si>
  <si>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</si>
  <si>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</si>
  <si>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</si>
  <si>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</si>
  <si>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</si>
  <si>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</si>
  <si>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</si>
  <si>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</si>
  <si>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</si>
  <si>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</si>
  <si>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</si>
  <si>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</si>
  <si>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</si>
  <si>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</si>
  <si>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</si>
  <si>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</si>
  <si>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</si>
  <si>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</si>
  <si>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</si>
  <si>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</si>
  <si>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</si>
  <si>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</si>
  <si>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</si>
  <si>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</si>
  <si>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</si>
  <si>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</si>
  <si>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</si>
  <si>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</si>
  <si>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</si>
  <si>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</si>
  <si>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</si>
  <si>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</si>
  <si>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</si>
  <si>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</si>
  <si>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</si>
  <si>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</si>
  <si>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</si>
  <si>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</si>
  <si>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</si>
  <si>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</si>
  <si>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</si>
  <si>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</si>
  <si>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</si>
  <si>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</si>
  <si>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</si>
  <si>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</si>
  <si>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</si>
  <si>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</si>
  <si>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</si>
  <si>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</si>
  <si>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</si>
  <si>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</si>
  <si>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</si>
  <si>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</si>
  <si>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</si>
  <si>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</si>
  <si>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</si>
  <si>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</si>
  <si>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</si>
  <si>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</si>
  <si>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</si>
  <si>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</si>
  <si>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</si>
  <si>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</si>
  <si>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</si>
  <si>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</si>
  <si>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</si>
  <si>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</si>
  <si>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</si>
  <si>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</si>
  <si>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</si>
  <si>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</si>
  <si>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</si>
  <si>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</si>
  <si>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</si>
  <si>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</si>
  <si>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</si>
  <si>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</si>
  <si>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</si>
  <si>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</si>
  <si>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</si>
  <si>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</si>
  <si>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</si>
  <si>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</si>
  <si>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</si>
  <si>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</si>
  <si>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</si>
  <si>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</si>
  <si>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</si>
  <si>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</si>
  <si>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</si>
  <si>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</si>
  <si>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</si>
  <si>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</si>
  <si>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</si>
  <si>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</si>
  <si>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</si>
  <si>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</si>
  <si>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</si>
  <si>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</si>
  <si>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</si>
  <si>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</si>
  <si>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</si>
  <si>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</si>
  <si>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</si>
  <si>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</si>
  <si>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</si>
  <si>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</si>
  <si>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</si>
  <si>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</si>
  <si>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</si>
  <si>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</si>
  <si>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</si>
  <si>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</si>
  <si>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</si>
  <si>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</si>
  <si>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</si>
  <si>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</si>
  <si>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</si>
  <si>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</si>
  <si>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</si>
  <si>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</si>
  <si>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</si>
  <si>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</si>
  <si>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</si>
  <si>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</si>
  <si>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</si>
  <si>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</si>
  <si>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</si>
  <si>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</si>
  <si>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</si>
  <si>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</si>
  <si>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</si>
  <si>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</si>
  <si>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</si>
  <si>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</si>
  <si>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</si>
  <si>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</si>
  <si>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</si>
  <si>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</si>
  <si>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</si>
  <si>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</si>
  <si>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</si>
  <si>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</si>
  <si>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</si>
  <si>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</si>
  <si>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</si>
  <si>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</si>
  <si>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</si>
  <si>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</si>
  <si>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</si>
  <si>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</si>
  <si>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</si>
  <si>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</si>
  <si>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</si>
  <si>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</si>
  <si>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</si>
  <si>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</si>
  <si>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</si>
  <si>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</si>
  <si>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</si>
  <si>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</si>
  <si>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</si>
  <si>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</si>
  <si>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</si>
  <si>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</si>
  <si>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</si>
  <si>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</si>
  <si>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</si>
  <si>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</si>
  <si>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</si>
  <si>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</si>
  <si>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</si>
  <si>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</si>
  <si>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</si>
  <si>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</si>
  <si>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</si>
  <si>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</si>
  <si>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</si>
  <si>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</si>
  <si>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</si>
  <si>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</si>
  <si>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</si>
  <si>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</si>
  <si>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</si>
  <si>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</si>
  <si>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</si>
  <si>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</si>
  <si>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</si>
  <si>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</si>
  <si>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</si>
  <si>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</si>
  <si>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</si>
  <si>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</si>
  <si>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</si>
  <si>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</si>
  <si>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</si>
  <si>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</si>
  <si>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</si>
  <si>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</si>
  <si>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</si>
  <si>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</si>
  <si>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</si>
  <si>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</si>
  <si>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</si>
  <si>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</si>
  <si>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</si>
  <si>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</si>
  <si>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</si>
  <si>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</si>
  <si>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</si>
  <si>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</si>
  <si>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</si>
  <si>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</si>
  <si>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</si>
  <si>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</si>
  <si>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</si>
  <si>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</si>
  <si>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</si>
  <si>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</si>
  <si>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</si>
  <si>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</si>
  <si>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</si>
  <si>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</si>
  <si>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</si>
  <si>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</si>
  <si>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</si>
  <si>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</si>
  <si>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</si>
  <si>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</si>
  <si>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</si>
  <si>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</si>
  <si>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</si>
  <si>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</si>
  <si>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</si>
  <si>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</si>
  <si>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</si>
  <si>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</si>
  <si>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</si>
  <si>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</si>
  <si>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</si>
  <si>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</si>
  <si>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</si>
  <si>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</si>
  <si>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</si>
  <si>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</si>
  <si>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</si>
  <si>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</si>
  <si>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</si>
  <si>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</si>
  <si>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</si>
  <si>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</si>
  <si>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</si>
  <si>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</si>
  <si>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</si>
  <si>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</si>
  <si>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</si>
  <si>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</si>
  <si>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</si>
  <si>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</si>
  <si>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</si>
  <si>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</si>
  <si>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</si>
  <si>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</si>
  <si>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</si>
  <si>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</si>
  <si>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</si>
  <si>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</si>
  <si>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</si>
  <si>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</si>
  <si>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</si>
  <si>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</si>
  <si>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</si>
  <si>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</si>
  <si>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</si>
  <si>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</si>
  <si>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</si>
  <si>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</si>
  <si>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</si>
  <si>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</si>
  <si>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</si>
  <si>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</si>
  <si>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</si>
  <si>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</si>
  <si>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</si>
  <si>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</si>
  <si>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</si>
  <si>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</si>
  <si>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</si>
  <si>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</si>
  <si>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</si>
  <si>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</si>
  <si>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</si>
  <si>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</si>
  <si>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</si>
  <si>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</si>
  <si>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</si>
  <si>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</si>
  <si>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</si>
  <si>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</si>
  <si>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</si>
  <si>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</si>
  <si>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</si>
  <si>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</si>
  <si>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</si>
  <si>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</si>
  <si>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</si>
  <si>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</si>
  <si>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</si>
  <si>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</si>
  <si>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</si>
  <si>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</si>
  <si>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</si>
  <si>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</si>
  <si>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</si>
  <si>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</si>
  <si>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</si>
  <si>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</si>
  <si>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</si>
  <si>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</si>
  <si>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</si>
  <si>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</si>
  <si>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</si>
  <si>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</si>
  <si>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</si>
  <si>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</si>
  <si>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</si>
  <si>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</si>
  <si>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</si>
  <si>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</si>
  <si>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</si>
  <si>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</si>
  <si>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</si>
  <si>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</si>
  <si>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</si>
  <si>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</si>
  <si>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</si>
  <si>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</si>
  <si>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</si>
  <si>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</si>
  <si>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</si>
  <si>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</si>
  <si>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</si>
  <si>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</si>
  <si>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</si>
  <si>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</si>
  <si>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</si>
  <si>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</si>
  <si>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</si>
  <si>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</si>
  <si>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</si>
  <si>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</si>
  <si>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</si>
  <si>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</si>
  <si>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</si>
  <si>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</si>
  <si>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</si>
  <si>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</si>
  <si>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</si>
  <si>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</si>
  <si>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</si>
  <si>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</si>
  <si>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</si>
  <si>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</si>
  <si>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</si>
  <si>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</si>
  <si>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</si>
  <si>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</si>
  <si>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</si>
  <si>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</si>
  <si>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</si>
  <si>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</si>
  <si>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</si>
  <si>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</si>
  <si>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</si>
  <si>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</si>
  <si>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</si>
  <si>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</si>
  <si>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</si>
  <si>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</si>
  <si>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</si>
  <si>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</si>
  <si>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</si>
  <si>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</si>
  <si>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</si>
  <si>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</si>
  <si>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</si>
  <si>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</si>
  <si>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</si>
  <si>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</si>
  <si>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</si>
  <si>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</si>
  <si>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</si>
  <si>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</si>
  <si>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</si>
  <si>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</si>
  <si>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</si>
  <si>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</si>
  <si>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</si>
  <si>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</si>
  <si>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</si>
  <si>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</si>
  <si>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</si>
  <si>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</si>
  <si>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</si>
  <si>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</si>
  <si>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</si>
  <si>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</si>
  <si>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</si>
  <si>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</si>
  <si>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</si>
  <si>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</si>
  <si>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</si>
  <si>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</si>
  <si>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</si>
  <si>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</si>
  <si>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</si>
  <si>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</si>
  <si>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</si>
  <si>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</si>
  <si>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</si>
  <si>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</si>
  <si>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</si>
  <si>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</si>
  <si>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</si>
  <si>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</si>
  <si>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</si>
  <si>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</si>
  <si>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</si>
  <si>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</si>
  <si>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</si>
  <si>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</si>
  <si>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</si>
  <si>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</si>
  <si>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</si>
  <si>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</si>
  <si>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</si>
  <si>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</si>
  <si>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</si>
  <si>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</si>
  <si>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</si>
  <si>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</si>
  <si>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</si>
  <si>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</si>
  <si>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</si>
  <si>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</si>
  <si>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</si>
  <si>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</si>
  <si>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</si>
  <si>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</si>
  <si>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</si>
  <si>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</si>
  <si>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</si>
  <si>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</si>
  <si>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</si>
  <si>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</si>
  <si>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</si>
  <si>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</si>
  <si>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</si>
  <si>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</si>
  <si>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</si>
  <si>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</si>
  <si>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</si>
  <si>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</si>
  <si>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</si>
  <si>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</si>
  <si>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</si>
  <si>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</si>
  <si>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</si>
  <si>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</si>
  <si>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</si>
  <si>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</si>
  <si>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</si>
  <si>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</si>
  <si>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</si>
  <si>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</si>
  <si>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</si>
  <si>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</si>
  <si>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</si>
  <si>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</si>
  <si>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</si>
  <si>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</si>
  <si>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</si>
  <si>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</si>
  <si>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</si>
  <si>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</si>
  <si>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</si>
  <si>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</si>
  <si>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</si>
  <si>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</si>
  <si>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</si>
  <si>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</si>
  <si>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</si>
  <si>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</si>
  <si>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</si>
  <si>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</si>
  <si>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</si>
  <si>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</si>
  <si>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</si>
  <si>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</si>
  <si>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</si>
  <si>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</si>
  <si>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</si>
  <si>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</si>
  <si>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</si>
  <si>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</si>
  <si>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</si>
  <si>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</si>
  <si>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</si>
  <si>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</si>
  <si>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</si>
  <si>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</si>
  <si>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</si>
  <si>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</si>
  <si>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</si>
  <si>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</si>
  <si>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</si>
  <si>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</si>
  <si>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</si>
  <si>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</si>
  <si>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</si>
  <si>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</si>
  <si>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</si>
  <si>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</si>
  <si>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</si>
  <si>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</si>
  <si>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</si>
  <si>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</si>
  <si>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</si>
  <si>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</si>
  <si>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</si>
  <si>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</si>
  <si>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</si>
  <si>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</si>
  <si>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</si>
  <si>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</si>
  <si>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</si>
  <si>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</si>
  <si>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</si>
  <si>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</si>
  <si>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</si>
  <si>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</si>
  <si>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</si>
  <si>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</si>
  <si>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</si>
  <si>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</si>
  <si>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</si>
  <si>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</si>
  <si>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</si>
  <si>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</si>
  <si>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</si>
  <si>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</si>
  <si>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</si>
  <si>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</si>
  <si>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</si>
  <si>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</si>
  <si>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</si>
  <si>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</si>
  <si>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</si>
  <si>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</si>
  <si>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</si>
  <si>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</si>
  <si>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</si>
  <si>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</si>
  <si>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</si>
  <si>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</si>
  <si>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</si>
  <si>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</si>
  <si>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</si>
  <si>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</si>
  <si>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</si>
  <si>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</si>
  <si>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</si>
  <si>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</si>
  <si>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</si>
  <si>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</si>
  <si>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</si>
  <si>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</si>
  <si>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</si>
  <si>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</si>
  <si>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</si>
  <si>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</si>
  <si>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</si>
  <si>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</si>
  <si>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</si>
  <si>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</si>
  <si>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</si>
  <si>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</si>
  <si>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</si>
  <si>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</si>
  <si>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</si>
  <si>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</si>
  <si>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</si>
  <si>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</si>
  <si>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</si>
  <si>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</si>
  <si>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</si>
  <si>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</si>
  <si>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</si>
  <si>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</si>
  <si>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</si>
  <si>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</si>
  <si>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</si>
  <si>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</si>
  <si>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</si>
  <si>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</si>
  <si>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</si>
  <si>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</si>
  <si>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</si>
  <si>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</si>
  <si>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</si>
  <si>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</si>
  <si>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</si>
  <si>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</si>
  <si>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</si>
  <si>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</si>
  <si>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</si>
  <si>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</si>
  <si>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</si>
  <si>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</si>
  <si>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</si>
  <si>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</si>
  <si>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</si>
  <si>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</si>
  <si>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</si>
  <si>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</si>
  <si>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</si>
  <si>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</si>
  <si>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</si>
  <si>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</si>
  <si>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</si>
  <si>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</si>
  <si>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</si>
  <si>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</si>
  <si>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</si>
  <si>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</si>
  <si>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</si>
  <si>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</si>
  <si>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</si>
  <si>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</si>
  <si>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</si>
  <si>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</si>
  <si>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</si>
  <si>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</si>
  <si>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</si>
  <si>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</si>
  <si>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</si>
  <si>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</si>
  <si>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</si>
  <si>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</si>
  <si>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</si>
  <si>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</si>
  <si>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</si>
  <si>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</si>
  <si>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</si>
  <si>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</si>
  <si>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</si>
  <si>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</si>
  <si>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</si>
  <si>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</si>
  <si>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</si>
  <si>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</si>
  <si>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</si>
  <si>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</si>
  <si>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</si>
  <si>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</si>
  <si>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</si>
  <si>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</si>
  <si>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</si>
  <si>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</si>
  <si>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</si>
  <si>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</si>
  <si>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</si>
  <si>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</si>
  <si>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</si>
  <si>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</si>
  <si>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</si>
  <si>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</si>
  <si>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</si>
  <si>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</si>
  <si>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</si>
  <si>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</si>
  <si>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</si>
  <si>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</si>
  <si>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</si>
  <si>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</si>
  <si>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</si>
  <si>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</si>
  <si>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</si>
  <si>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</si>
  <si>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</si>
  <si>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</si>
  <si>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</si>
  <si>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</si>
  <si>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</si>
  <si>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</si>
  <si>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</si>
  <si>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</si>
  <si>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</si>
  <si>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</si>
  <si>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</si>
  <si>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</si>
  <si>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</si>
  <si>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</si>
  <si>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</si>
  <si>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</si>
  <si>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</si>
  <si>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</si>
  <si>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</si>
  <si>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</si>
  <si>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</si>
  <si>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</si>
  <si>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</si>
  <si>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</si>
  <si>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</si>
  <si>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</si>
  <si>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</si>
  <si>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</si>
  <si>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</si>
  <si>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</si>
  <si>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</si>
  <si>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</si>
  <si>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</si>
  <si>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</si>
  <si>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</si>
  <si>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</si>
  <si>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</si>
  <si>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</si>
  <si>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</si>
  <si>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</si>
  <si>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</si>
  <si>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</si>
  <si>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</si>
  <si>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</si>
  <si>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</si>
  <si>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</si>
  <si>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</si>
  <si>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</si>
  <si>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</si>
  <si>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</si>
  <si>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</si>
  <si>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</si>
  <si>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</si>
  <si>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</si>
  <si>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</si>
  <si>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</si>
  <si>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</si>
  <si>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</si>
  <si>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</si>
  <si>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</si>
  <si>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</si>
  <si>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</si>
  <si>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</si>
  <si>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</si>
  <si>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</si>
  <si>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</si>
  <si>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</si>
  <si>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</si>
  <si>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</si>
  <si>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</si>
  <si>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</si>
  <si>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</si>
  <si>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</si>
  <si>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</si>
  <si>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</si>
  <si>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</si>
  <si>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</si>
  <si>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</si>
  <si>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</si>
  <si>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</si>
  <si>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</si>
  <si>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</si>
  <si>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</si>
  <si>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</si>
  <si>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</si>
  <si>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</si>
  <si>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</si>
  <si>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</si>
  <si>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</si>
  <si>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</si>
  <si>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</si>
  <si>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</si>
  <si>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</si>
  <si>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</si>
  <si>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</si>
  <si>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</si>
  <si>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</si>
  <si>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</si>
  <si>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</si>
  <si>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</si>
  <si>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</si>
  <si>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</si>
  <si>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</si>
  <si>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</si>
  <si>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</si>
  <si>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</si>
  <si>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</si>
  <si>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</si>
  <si>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</si>
  <si>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</si>
  <si>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</si>
  <si>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</si>
  <si>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</si>
  <si>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</si>
  <si>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</si>
  <si>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</si>
  <si>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</si>
  <si>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</si>
  <si>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</si>
  <si>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</si>
  <si>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</si>
  <si>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</si>
  <si>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</si>
  <si>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</si>
  <si>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</si>
  <si>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</si>
  <si>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</si>
  <si>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</si>
  <si>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</si>
  <si>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</si>
  <si>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</si>
  <si>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</si>
  <si>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</si>
  <si>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</si>
  <si>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</si>
  <si>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</si>
  <si>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</si>
  <si>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</si>
  <si>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</si>
  <si>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</si>
  <si>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</si>
  <si>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</si>
  <si>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</si>
  <si>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</si>
  <si>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</si>
  <si>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</si>
  <si>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</si>
  <si>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</si>
  <si>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</si>
  <si>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</si>
  <si>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</si>
  <si>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</si>
  <si>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</si>
  <si>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</si>
  <si>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</si>
  <si>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</si>
  <si>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</si>
  <si>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</si>
  <si>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</si>
  <si>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</si>
  <si>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</si>
  <si>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</si>
  <si>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</si>
  <si>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</si>
  <si>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</si>
  <si>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</si>
  <si>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</si>
  <si>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</si>
  <si>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</si>
  <si>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</si>
  <si>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</si>
  <si>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</si>
  <si>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</si>
  <si>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</si>
  <si>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</si>
  <si>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</si>
  <si>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</si>
  <si>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</si>
  <si>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</si>
  <si>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</si>
  <si>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</si>
  <si>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</si>
  <si>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</si>
  <si>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</si>
  <si>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</si>
  <si>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</si>
  <si>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</si>
  <si>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</si>
  <si>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</si>
  <si>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</si>
  <si>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</si>
  <si>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</si>
  <si>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</si>
  <si>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</si>
  <si>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</si>
  <si>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</si>
  <si>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</si>
  <si>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</si>
  <si>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</si>
  <si>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</si>
  <si>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</si>
  <si>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</si>
  <si>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</si>
  <si>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</si>
  <si>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</si>
  <si>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</si>
  <si>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</si>
  <si>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</si>
  <si>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</si>
  <si>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</si>
  <si>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</si>
  <si>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</si>
  <si>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</si>
  <si>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</si>
  <si>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</si>
  <si>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</si>
  <si>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</si>
  <si>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</si>
  <si>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</si>
  <si>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</si>
  <si>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</si>
  <si>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</si>
  <si>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</si>
  <si>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</si>
  <si>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</si>
  <si>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</si>
  <si>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</si>
  <si>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</si>
  <si>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</si>
  <si>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</si>
  <si>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</si>
  <si>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</si>
  <si>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</si>
  <si>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</si>
  <si>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</si>
  <si>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</si>
  <si>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</si>
  <si>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</si>
  <si>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</si>
  <si>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</si>
  <si>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</si>
  <si>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</si>
  <si>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</si>
  <si>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</si>
  <si>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</si>
  <si>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</si>
  <si>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</si>
  <si>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</si>
  <si>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</si>
  <si>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</si>
  <si>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</si>
  <si>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</si>
  <si>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</si>
  <si>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</si>
  <si>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</si>
  <si>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</si>
  <si>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</si>
  <si>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</si>
  <si>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</si>
  <si>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</si>
  <si>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</si>
  <si>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</si>
  <si>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</si>
  <si>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</si>
  <si>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</si>
  <si>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</si>
  <si>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</si>
  <si>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</si>
  <si>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</si>
  <si>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</si>
  <si>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</si>
  <si>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</si>
  <si>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</si>
  <si>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</si>
  <si>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</si>
  <si>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</si>
  <si>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</si>
  <si>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</si>
  <si>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</si>
  <si>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</si>
  <si>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</si>
  <si>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</si>
  <si>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</si>
  <si>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</si>
  <si>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</si>
  <si>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</si>
  <si>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</si>
  <si>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</si>
  <si>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</si>
  <si>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</si>
  <si>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</si>
  <si>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</si>
  <si>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</si>
  <si>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</si>
  <si>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</si>
  <si>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</si>
  <si>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</si>
  <si>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</si>
  <si>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</si>
  <si>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</si>
  <si>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</si>
  <si>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</si>
  <si>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</si>
  <si>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</si>
  <si>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</si>
  <si>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</si>
  <si>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</si>
  <si>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</si>
  <si>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</si>
  <si>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</si>
  <si>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</si>
  <si>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</si>
  <si>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</si>
  <si>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</si>
  <si>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</si>
  <si>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</si>
  <si>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</si>
  <si>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</si>
  <si>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</si>
  <si>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</si>
  <si>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</si>
  <si>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</si>
  <si>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</si>
  <si>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</si>
  <si>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</si>
  <si>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</si>
  <si>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</si>
  <si>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</si>
  <si>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</si>
  <si>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</si>
  <si>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</si>
  <si>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</si>
  <si>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</si>
  <si>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</si>
  <si>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</si>
  <si>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</si>
  <si>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</si>
  <si>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</si>
  <si>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</si>
  <si>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</si>
  <si>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</si>
  <si>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</si>
  <si>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</si>
  <si>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</si>
  <si>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</si>
  <si>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</si>
  <si>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</si>
  <si>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</si>
  <si>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</si>
  <si>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</si>
  <si>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</si>
  <si>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</si>
  <si>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</si>
  <si>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</si>
  <si>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</si>
  <si>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</si>
  <si>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</si>
  <si>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</si>
  <si>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</si>
  <si>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</si>
  <si>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</si>
  <si>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</si>
  <si>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</si>
  <si>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</si>
  <si>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</si>
  <si>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</si>
  <si>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</si>
  <si>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</si>
  <si>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</si>
  <si>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</si>
  <si>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</si>
  <si>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</si>
  <si>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</si>
  <si>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</si>
  <si>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</si>
  <si>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</si>
  <si>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</si>
  <si>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</si>
  <si>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</si>
  <si>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</si>
  <si>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</si>
  <si>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</si>
  <si>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</si>
  <si>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</si>
  <si>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</si>
  <si>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</si>
  <si>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</si>
  <si>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</si>
  <si>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</si>
  <si>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</si>
  <si>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</si>
  <si>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</si>
  <si>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</si>
  <si>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</si>
  <si>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</si>
  <si>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</si>
  <si>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</si>
  <si>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</si>
  <si>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</si>
  <si>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</si>
  <si>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</si>
  <si>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</si>
  <si>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</si>
  <si>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</si>
  <si>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</si>
  <si>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</si>
  <si>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</si>
  <si>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</si>
  <si>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</si>
  <si>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</si>
  <si>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</si>
  <si>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</si>
  <si>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</si>
  <si>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</si>
  <si>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</si>
  <si>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</si>
  <si>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</si>
  <si>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</si>
  <si>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</si>
  <si>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</si>
  <si>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</si>
  <si>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</si>
  <si>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</si>
  <si>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</si>
  <si>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</si>
  <si>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</si>
  <si>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</si>
  <si>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</si>
  <si>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</si>
  <si>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</si>
  <si>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</si>
  <si>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</si>
  <si>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</si>
  <si>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</si>
  <si>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</si>
  <si>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</si>
  <si>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</si>
  <si>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</si>
  <si>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</si>
  <si>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</si>
  <si>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</si>
  <si>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</si>
  <si>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</si>
  <si>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</si>
  <si>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</si>
  <si>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</si>
  <si>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</si>
  <si>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</si>
  <si>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</si>
  <si>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</si>
  <si>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</si>
  <si>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</si>
  <si>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</si>
  <si>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</si>
  <si>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</si>
  <si>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</si>
  <si>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</si>
  <si>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</si>
  <si>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</si>
  <si>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</si>
  <si>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</si>
  <si>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</si>
  <si>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</si>
  <si>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</si>
  <si>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</si>
  <si>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</si>
  <si>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</si>
  <si>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</si>
  <si>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</si>
  <si>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</si>
  <si>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</si>
  <si>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</si>
  <si>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</si>
  <si>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</si>
  <si>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</si>
  <si>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</si>
  <si>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</si>
  <si>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</si>
  <si>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</si>
  <si>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</si>
  <si>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</si>
  <si>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</si>
  <si>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</si>
  <si>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</si>
  <si>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</si>
  <si>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</si>
  <si>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</si>
  <si>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</si>
  <si>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</si>
  <si>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</si>
  <si>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</si>
  <si>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</si>
  <si>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</si>
  <si>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</si>
  <si>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</si>
  <si>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</si>
  <si>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</si>
  <si>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</si>
  <si>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</si>
  <si>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</si>
  <si>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</si>
  <si>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</si>
  <si>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</si>
  <si>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</si>
  <si>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</si>
  <si>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</si>
  <si>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</si>
  <si>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</si>
  <si>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</si>
  <si>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</si>
  <si>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</si>
  <si>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</si>
  <si>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</si>
  <si>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</si>
  <si>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</si>
  <si>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</si>
  <si>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</si>
  <si>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</si>
  <si>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</si>
  <si>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</si>
  <si>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</si>
  <si>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</si>
  <si>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</si>
  <si>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</si>
  <si>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</si>
  <si>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</si>
  <si>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</si>
  <si>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</si>
  <si>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</si>
  <si>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</si>
  <si>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</si>
  <si>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</si>
  <si>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</si>
  <si>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</si>
  <si>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</si>
  <si>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</si>
  <si>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</si>
  <si>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</si>
  <si>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</si>
  <si>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</si>
  <si>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</si>
  <si>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</si>
  <si>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</si>
  <si>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</si>
  <si>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</si>
  <si>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</si>
  <si>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</si>
  <si>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</si>
  <si>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</si>
  <si>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</si>
  <si>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</si>
  <si>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</si>
  <si>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</si>
  <si>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</si>
  <si>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</si>
  <si>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</si>
  <si>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</si>
  <si>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</si>
  <si>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</si>
  <si>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</si>
  <si>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</si>
  <si>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</si>
  <si>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</si>
  <si>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</si>
  <si>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</si>
  <si>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</si>
  <si>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</si>
  <si>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</si>
  <si>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</si>
  <si>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</si>
  <si>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</si>
  <si>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</si>
  <si>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</si>
  <si>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</si>
  <si>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</si>
  <si>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</si>
  <si>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</si>
  <si>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</si>
  <si>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</si>
  <si>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</si>
  <si>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</si>
  <si>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</si>
  <si>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</si>
  <si>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</si>
  <si>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</si>
  <si>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</si>
  <si>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</si>
  <si>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</si>
  <si>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</si>
  <si>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</si>
  <si>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</si>
  <si>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</si>
  <si>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</si>
  <si>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</si>
  <si>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</si>
  <si>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</si>
  <si>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</si>
  <si>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</si>
  <si>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</si>
  <si>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</si>
  <si>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</si>
  <si>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</si>
  <si>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</si>
  <si>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</si>
  <si>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</si>
  <si>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</si>
  <si>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</si>
  <si>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</si>
  <si>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</si>
  <si>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</si>
  <si>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</si>
  <si>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</si>
  <si>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</si>
  <si>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</si>
  <si>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</si>
  <si>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</si>
  <si>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</si>
  <si>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</si>
  <si>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</si>
  <si>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</si>
  <si>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</si>
  <si>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</si>
  <si>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</si>
  <si>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</si>
  <si>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</si>
  <si>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</si>
  <si>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</si>
  <si>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</si>
  <si>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</si>
  <si>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</si>
  <si>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</si>
  <si>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</si>
  <si>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</si>
  <si>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</si>
  <si>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</si>
  <si>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</si>
  <si>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</si>
  <si>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</si>
  <si>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</si>
  <si>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</si>
  <si>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</si>
  <si>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</si>
  <si>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</si>
  <si>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</si>
  <si>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</si>
  <si>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</si>
  <si>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</si>
  <si>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</si>
  <si>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</si>
  <si>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</si>
  <si>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</si>
  <si>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</si>
  <si>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</si>
  <si>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</si>
  <si>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</si>
  <si>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</si>
  <si>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</si>
  <si>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</si>
  <si>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</si>
  <si>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</si>
  <si>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</si>
  <si>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</si>
  <si>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</si>
  <si>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</si>
  <si>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</si>
  <si>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</si>
  <si>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</si>
  <si>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</si>
  <si>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</si>
  <si>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</si>
  <si>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</si>
  <si>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</si>
  <si>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</si>
  <si>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</si>
  <si>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</si>
  <si>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</si>
  <si>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</si>
  <si>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</si>
  <si>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</si>
  <si>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</si>
  <si>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</si>
  <si>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</si>
  <si>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</si>
  <si>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</si>
  <si>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</si>
  <si>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</si>
  <si>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</si>
  <si>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</si>
  <si>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</si>
  <si>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</si>
  <si>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</si>
  <si>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</si>
  <si>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</si>
  <si>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</si>
  <si>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</si>
  <si>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</si>
  <si>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</si>
  <si>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</si>
  <si>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</si>
  <si>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</si>
  <si>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</si>
  <si>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</si>
  <si>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</si>
  <si>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</si>
  <si>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</si>
  <si>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</si>
  <si>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</si>
  <si>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</si>
  <si>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</si>
  <si>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</si>
  <si>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</si>
  <si>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</si>
  <si>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</si>
  <si>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</si>
  <si>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</si>
  <si>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</si>
  <si>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</si>
  <si>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</si>
  <si>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</si>
  <si>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</si>
  <si>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</si>
  <si>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</si>
  <si>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</si>
  <si>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</si>
  <si>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</si>
  <si>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</si>
  <si>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</si>
  <si>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</si>
  <si>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</si>
  <si>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</si>
  <si>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</si>
  <si>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</si>
  <si>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</si>
  <si>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</si>
  <si>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</si>
  <si>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</si>
  <si>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</si>
  <si>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</si>
  <si>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</si>
  <si>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</si>
  <si>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</si>
  <si>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</si>
  <si>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</si>
  <si>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</si>
  <si>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</si>
  <si>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</si>
  <si>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</si>
  <si>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</si>
  <si>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</si>
  <si>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</si>
  <si>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</si>
  <si>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</si>
  <si>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</si>
  <si>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</si>
  <si>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</si>
  <si>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</si>
  <si>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</si>
  <si>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</si>
  <si>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</si>
  <si>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</si>
  <si>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</si>
  <si>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</si>
  <si>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</si>
  <si>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</si>
  <si>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</si>
  <si>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</si>
  <si>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</si>
  <si>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</si>
  <si>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</si>
  <si>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</si>
  <si>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</si>
  <si>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</si>
  <si>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</si>
  <si>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</si>
  <si>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</si>
  <si>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</si>
  <si>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</si>
  <si>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</si>
  <si>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</si>
  <si>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</si>
  <si>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</si>
  <si>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</si>
  <si>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</si>
  <si>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</si>
  <si>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</si>
  <si>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</si>
  <si>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</si>
  <si>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</si>
  <si>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</si>
  <si>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</si>
  <si>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</si>
  <si>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</si>
  <si>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</si>
  <si>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</si>
  <si>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</si>
  <si>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</si>
  <si>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</si>
  <si>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</si>
  <si>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</si>
  <si>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</si>
  <si>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</si>
  <si>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</si>
  <si>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</si>
  <si>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</si>
  <si>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</si>
  <si>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</si>
  <si>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</si>
  <si>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</si>
  <si>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</si>
  <si>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</si>
  <si>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</si>
  <si>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</si>
  <si>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</si>
  <si>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</si>
  <si>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</si>
  <si>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</si>
  <si>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</si>
  <si>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</si>
  <si>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</si>
  <si>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</si>
  <si>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</si>
  <si>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</si>
  <si>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</si>
  <si>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</si>
  <si>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</si>
  <si>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</si>
  <si>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</si>
  <si>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</si>
  <si>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</si>
  <si>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</si>
  <si>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</si>
  <si>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</si>
  <si>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</si>
  <si>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</si>
  <si>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</si>
  <si>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</si>
  <si>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</si>
  <si>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</si>
  <si>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</si>
  <si>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</si>
  <si>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</si>
  <si>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</si>
  <si>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</si>
  <si>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</si>
  <si>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</si>
  <si>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</si>
  <si>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</si>
  <si>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</si>
  <si>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</si>
  <si>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</si>
  <si>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</si>
  <si>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</si>
  <si>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</si>
  <si>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</si>
  <si>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</si>
  <si>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</si>
  <si>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</si>
  <si>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</si>
  <si>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</si>
  <si>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</si>
  <si>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</si>
  <si>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</si>
  <si>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</si>
  <si>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</si>
  <si>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</si>
  <si>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</si>
  <si>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</si>
  <si>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</si>
  <si>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</si>
  <si>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</si>
  <si>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</si>
  <si>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</si>
  <si>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</si>
  <si>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</si>
  <si>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</si>
  <si>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</si>
  <si>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</si>
  <si>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</si>
  <si>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</si>
  <si>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</si>
  <si>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</si>
  <si>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</si>
  <si>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</si>
  <si>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</si>
  <si>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</si>
  <si>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</si>
  <si>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</si>
  <si>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</si>
  <si>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</si>
  <si>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</si>
  <si>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</si>
  <si>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</si>
  <si>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</si>
  <si>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</si>
  <si>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</si>
  <si>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</si>
  <si>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</si>
  <si>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</si>
  <si>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</si>
  <si>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</si>
  <si>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</si>
  <si>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</si>
  <si>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</si>
  <si>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</si>
  <si>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</si>
  <si>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</si>
  <si>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</si>
  <si>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</si>
  <si>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</si>
  <si>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</si>
  <si>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</si>
  <si>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</si>
  <si>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</si>
  <si>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</si>
  <si>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</si>
  <si>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</si>
  <si>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</si>
  <si>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</si>
  <si>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</si>
  <si>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</si>
  <si>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</si>
  <si>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</si>
  <si>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</si>
  <si>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</si>
  <si>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</si>
  <si>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</si>
  <si>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</si>
  <si>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</si>
  <si>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</si>
  <si>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</si>
  <si>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</si>
  <si>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</si>
  <si>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</si>
  <si>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</si>
  <si>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</si>
  <si>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</si>
  <si>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</si>
  <si>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</si>
  <si>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</si>
  <si>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</si>
  <si>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</si>
  <si>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</si>
  <si>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</si>
  <si>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</si>
  <si>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</si>
  <si>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</si>
  <si>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</si>
  <si>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</si>
  <si>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</si>
  <si>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</si>
  <si>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</si>
  <si>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</si>
  <si>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</si>
  <si>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</si>
  <si>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</si>
  <si>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</si>
  <si>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</si>
  <si>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</si>
  <si>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</si>
  <si>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</si>
  <si>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</si>
  <si>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</si>
  <si>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</si>
  <si>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</si>
  <si>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</si>
  <si>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</si>
  <si>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</si>
  <si>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</si>
  <si>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</si>
  <si>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</si>
  <si>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</si>
  <si>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</si>
  <si>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</si>
  <si>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</si>
  <si>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</si>
  <si>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</si>
  <si>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</si>
  <si>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</si>
  <si>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</si>
  <si>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</si>
  <si>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</si>
  <si>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</si>
  <si>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</si>
  <si>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</si>
  <si>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</si>
  <si>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</si>
  <si>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</si>
  <si>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</si>
  <si>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</si>
  <si>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</si>
  <si>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</si>
  <si>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</si>
  <si>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</si>
  <si>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</si>
  <si>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</si>
  <si>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</si>
  <si>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</si>
  <si>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</si>
  <si>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</si>
  <si>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</si>
  <si>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</si>
  <si>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</si>
  <si>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</si>
  <si>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</si>
  <si>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</si>
  <si>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</si>
  <si>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</si>
  <si>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</si>
  <si>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</si>
  <si>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</si>
  <si>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</si>
  <si>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</si>
  <si>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</si>
  <si>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</si>
  <si>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</si>
  <si>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</si>
  <si>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</si>
  <si>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</si>
  <si>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</si>
  <si>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</si>
  <si>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</si>
  <si>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</si>
  <si>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</si>
  <si>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</si>
  <si>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</si>
  <si>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</si>
  <si>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</si>
  <si>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</si>
  <si>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</si>
  <si>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</si>
  <si>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</si>
  <si>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</si>
  <si>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</si>
  <si>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</si>
  <si>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</si>
  <si>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</si>
  <si>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</si>
  <si>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</si>
  <si>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</si>
  <si>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</si>
  <si>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</si>
  <si>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</si>
  <si>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</si>
  <si>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</si>
  <si>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</si>
  <si>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</si>
  <si>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</si>
  <si>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</si>
  <si>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</si>
  <si>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</si>
  <si>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</si>
  <si>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</si>
  <si>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</si>
  <si>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</si>
  <si>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</si>
  <si>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</si>
  <si>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</si>
  <si>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</si>
  <si>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</si>
  <si>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</si>
  <si>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</si>
  <si>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</si>
  <si>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</si>
  <si>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</si>
  <si>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</si>
  <si>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</si>
  <si>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</si>
  <si>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</si>
  <si>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</si>
  <si>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</si>
  <si>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</si>
  <si>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</si>
  <si>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</si>
  <si>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</si>
  <si>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</si>
  <si>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</si>
  <si>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</si>
  <si>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</si>
  <si>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</si>
  <si>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</si>
  <si>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</si>
  <si>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</si>
  <si>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</si>
  <si>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</si>
  <si>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</si>
  <si>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</si>
  <si>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</si>
  <si>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</si>
  <si>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</si>
  <si>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</si>
  <si>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</si>
  <si>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</si>
  <si>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</si>
  <si>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</si>
  <si>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</si>
  <si>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</si>
  <si>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</si>
  <si>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</si>
  <si>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</si>
  <si>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</si>
  <si>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</si>
  <si>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</si>
  <si>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</si>
  <si>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</si>
  <si>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</si>
  <si>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</si>
  <si>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</si>
  <si>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</si>
  <si>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</si>
  <si>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</si>
  <si>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</si>
  <si>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</si>
  <si>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</si>
  <si>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</si>
  <si>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</si>
  <si>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</si>
  <si>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</si>
  <si>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</si>
  <si>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</si>
  <si>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</si>
  <si>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</si>
  <si>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</si>
  <si>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</si>
  <si>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</si>
  <si>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</si>
  <si>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</si>
  <si>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</si>
  <si>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</si>
  <si>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</si>
  <si>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</si>
  <si>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</si>
  <si>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</si>
  <si>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</si>
  <si>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</si>
  <si>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</si>
  <si>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</si>
  <si>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</si>
  <si>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</si>
  <si>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</si>
  <si>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</si>
  <si>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</si>
  <si>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</si>
  <si>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</si>
  <si>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</si>
  <si>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</si>
  <si>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</si>
  <si>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</si>
  <si>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</si>
  <si>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</si>
  <si>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</si>
  <si>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</si>
  <si>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</si>
  <si>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</si>
  <si>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</si>
  <si>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</si>
  <si>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</si>
  <si>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</si>
  <si>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</si>
  <si>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</si>
  <si>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</si>
  <si>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</si>
  <si>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</si>
  <si>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</si>
  <si>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</si>
  <si>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</si>
  <si>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</si>
  <si>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</si>
  <si>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</si>
  <si>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</si>
  <si>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</si>
  <si>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</si>
  <si>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</si>
  <si>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</si>
  <si>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</si>
  <si>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</si>
  <si>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</si>
  <si>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</si>
  <si>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</si>
  <si>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</si>
  <si>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</si>
  <si>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</si>
  <si>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</si>
  <si>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</si>
  <si>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</si>
  <si>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</si>
  <si>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</si>
  <si>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</si>
  <si>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</si>
  <si>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</si>
  <si>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</si>
  <si>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</si>
  <si>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</si>
  <si>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</si>
  <si>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</si>
  <si>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</si>
  <si>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</si>
  <si>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</si>
  <si>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</si>
  <si>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</si>
  <si>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</si>
  <si>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</si>
  <si>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</si>
  <si>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</si>
  <si>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</si>
  <si>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</si>
  <si>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</si>
  <si>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</si>
  <si>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</si>
  <si>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</si>
  <si>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</si>
  <si>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</si>
  <si>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</si>
  <si>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</si>
  <si>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</si>
  <si>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</si>
  <si>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</si>
  <si>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</si>
  <si>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</si>
  <si>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</si>
  <si>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</si>
  <si>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</si>
  <si>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</si>
  <si>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</si>
  <si>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</si>
  <si>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</si>
  <si>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</si>
  <si>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</si>
  <si>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</si>
  <si>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</si>
  <si>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</si>
  <si>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</si>
  <si>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</si>
  <si>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</si>
  <si>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</si>
  <si>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</si>
  <si>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</si>
  <si>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</si>
  <si>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</si>
  <si>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</si>
  <si>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</si>
  <si>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</si>
  <si>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</si>
  <si>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</si>
  <si>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</si>
  <si>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</si>
  <si>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</si>
  <si>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</si>
  <si>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</si>
  <si>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</si>
  <si>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</si>
  <si>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</si>
  <si>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</si>
  <si>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</si>
  <si>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</si>
  <si>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</si>
  <si>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</si>
  <si>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</si>
  <si>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</si>
  <si>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</si>
  <si>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</si>
  <si>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</si>
  <si>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</si>
  <si>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</si>
  <si>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</si>
  <si>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</si>
  <si>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</si>
  <si>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</si>
  <si>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</si>
  <si>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</si>
  <si>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</si>
  <si>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</si>
  <si>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</si>
  <si>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</si>
  <si>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</si>
  <si>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</si>
  <si>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</si>
  <si>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</si>
  <si>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</si>
  <si>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</si>
  <si>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</si>
  <si>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</si>
  <si>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</si>
  <si>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</si>
  <si>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</si>
  <si>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</si>
  <si>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</si>
  <si>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</si>
  <si>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</si>
  <si>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</si>
  <si>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</si>
  <si>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</si>
  <si>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</si>
  <si>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</si>
  <si>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</si>
  <si>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</si>
  <si>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</si>
  <si>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</si>
  <si>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</si>
  <si>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</si>
  <si>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</si>
  <si>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</si>
  <si>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</si>
  <si>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</si>
  <si>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</si>
  <si>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</si>
  <si>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</si>
  <si>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</si>
  <si>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</si>
  <si>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</si>
  <si>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</si>
  <si>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</si>
  <si>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</si>
  <si>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</si>
  <si>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</si>
  <si>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</si>
  <si>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</si>
  <si>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</si>
  <si>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</si>
  <si>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</si>
  <si>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</si>
  <si>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</si>
  <si>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</si>
  <si>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</si>
  <si>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</si>
  <si>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</si>
  <si>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</si>
  <si>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</si>
  <si>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</si>
  <si>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</si>
  <si>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</si>
  <si>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</si>
  <si>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</si>
  <si>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</si>
  <si>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</si>
  <si>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</si>
  <si>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</si>
  <si>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</si>
  <si>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</si>
  <si>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</si>
  <si>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</si>
  <si>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</si>
  <si>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</si>
  <si>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</si>
  <si>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</si>
  <si>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</si>
  <si>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</si>
  <si>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</si>
  <si>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</si>
  <si>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</si>
  <si>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</si>
  <si>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</si>
  <si>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</si>
  <si>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</si>
  <si>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</si>
  <si>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</si>
  <si>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</si>
  <si>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</si>
  <si>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</si>
  <si>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</si>
  <si>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</si>
  <si>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</si>
  <si>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</si>
  <si>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</si>
  <si>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</si>
  <si>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</si>
  <si>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</si>
  <si>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</si>
  <si>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</si>
  <si>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</si>
  <si>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</si>
  <si>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</si>
  <si>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</si>
  <si>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</si>
  <si>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</si>
  <si>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</si>
  <si>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</si>
  <si>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</si>
  <si>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</si>
  <si>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</si>
  <si>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</si>
  <si>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</si>
  <si>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</si>
  <si>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</si>
  <si>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</si>
  <si>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</si>
  <si>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</si>
  <si>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</si>
  <si>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</si>
  <si>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</si>
  <si>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</si>
  <si>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</si>
  <si>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</si>
  <si>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</si>
  <si>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</si>
  <si>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</si>
  <si>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</si>
  <si>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</si>
  <si>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</si>
  <si>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</si>
  <si>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</si>
  <si>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</si>
  <si>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</si>
  <si>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</si>
  <si>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</si>
  <si>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</si>
  <si>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</si>
  <si>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</si>
  <si>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</si>
  <si>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</si>
  <si>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</si>
  <si>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</si>
  <si>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</si>
  <si>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</si>
  <si>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</si>
  <si>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</si>
  <si>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</si>
  <si>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</si>
  <si>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</si>
  <si>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</si>
  <si>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</si>
  <si>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</si>
  <si>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</si>
  <si>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</si>
  <si>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</si>
  <si>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</si>
  <si>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</si>
  <si>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</si>
  <si>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</si>
  <si>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</si>
  <si>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</si>
  <si>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</si>
  <si>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</si>
  <si>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</si>
  <si>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</si>
  <si>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</si>
  <si>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</si>
  <si>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</si>
  <si>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</si>
  <si>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</si>
  <si>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</si>
  <si>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</si>
  <si>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</si>
  <si>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</si>
  <si>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</si>
  <si>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</si>
  <si>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</si>
  <si>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</si>
  <si>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</si>
  <si>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</si>
  <si>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</si>
  <si>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</si>
  <si>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</si>
  <si>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</si>
  <si>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</si>
  <si>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</si>
  <si>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</si>
  <si>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</si>
  <si>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</si>
  <si>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</si>
  <si>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</si>
  <si>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</si>
  <si>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</si>
  <si>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</si>
  <si>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</si>
  <si>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</si>
  <si>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</si>
  <si>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</si>
  <si>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</si>
  <si>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</si>
  <si>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</si>
  <si>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</si>
  <si>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</si>
  <si>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</si>
  <si>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</si>
  <si>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</si>
  <si>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</si>
  <si>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</si>
  <si>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</si>
  <si>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</si>
  <si>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</si>
  <si>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</si>
  <si>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</si>
  <si>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</si>
  <si>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</si>
  <si>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</si>
  <si>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</si>
  <si>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</si>
  <si>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</si>
  <si>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</si>
  <si>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</si>
  <si>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</si>
  <si>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</si>
  <si>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</si>
  <si>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</si>
  <si>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</si>
  <si>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</si>
  <si>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</si>
  <si>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</si>
  <si>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</si>
  <si>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</si>
  <si>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</si>
  <si>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</si>
  <si>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</si>
  <si>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</si>
  <si>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</si>
  <si>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</si>
  <si>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</si>
  <si>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</si>
  <si>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</si>
  <si>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</si>
  <si>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</si>
  <si>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</si>
  <si>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</si>
  <si>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</si>
  <si>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</si>
  <si>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</si>
  <si>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</si>
  <si>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</si>
  <si>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</si>
  <si>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</si>
  <si>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</si>
  <si>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</si>
  <si>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</si>
  <si>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</si>
  <si>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</si>
  <si>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</si>
  <si>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</si>
  <si>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</si>
  <si>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</si>
  <si>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</si>
  <si>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</si>
  <si>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</si>
  <si>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</si>
  <si>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</si>
  <si>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</si>
  <si>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</si>
  <si>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</si>
  <si>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</si>
  <si>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</si>
  <si>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</si>
  <si>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</si>
  <si>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</si>
  <si>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</si>
  <si>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</si>
  <si>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</si>
  <si>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</si>
  <si>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</si>
  <si>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</si>
  <si>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</si>
  <si>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</si>
  <si>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</si>
  <si>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</si>
  <si>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</si>
  <si>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</si>
  <si>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</si>
  <si>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</si>
  <si>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</si>
  <si>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</si>
  <si>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</si>
  <si>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</si>
  <si>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</si>
  <si>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</si>
  <si>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</si>
  <si>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</si>
  <si>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</si>
  <si>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</si>
  <si>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</si>
  <si>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</si>
  <si>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</si>
  <si>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</si>
  <si>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</si>
  <si>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</si>
  <si>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</si>
  <si>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</si>
  <si>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</si>
  <si>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</si>
  <si>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</si>
  <si>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</si>
  <si>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</si>
  <si>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</si>
  <si>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</si>
  <si>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</si>
  <si>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</si>
  <si>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</si>
  <si>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</si>
  <si>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</si>
  <si>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</si>
  <si>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</si>
  <si>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</si>
  <si>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</si>
  <si>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</si>
  <si>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</si>
  <si>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</si>
  <si>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</si>
  <si>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</si>
  <si>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</si>
  <si>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</si>
  <si>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</si>
  <si>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</si>
  <si>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</si>
  <si>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</si>
  <si>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</si>
  <si>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</si>
  <si>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</si>
  <si>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</si>
  <si>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</si>
  <si>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</si>
  <si>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</si>
  <si>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</si>
  <si>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</si>
  <si>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</si>
  <si>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</si>
  <si>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</si>
  <si>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</si>
  <si>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</si>
  <si>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</si>
  <si>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</si>
  <si>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</si>
  <si>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</si>
  <si>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</si>
  <si>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</si>
  <si>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</si>
  <si>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</si>
  <si>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</si>
  <si>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</si>
  <si>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</si>
  <si>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</si>
  <si>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</si>
  <si>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</si>
  <si>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</si>
  <si>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</si>
  <si>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</si>
  <si>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</si>
  <si>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</si>
  <si>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</si>
  <si>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</si>
  <si>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</si>
  <si>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</si>
  <si>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</si>
  <si>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</si>
  <si>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</si>
  <si>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</si>
  <si>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</si>
  <si>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</si>
  <si>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</si>
  <si>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</si>
  <si>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</si>
  <si>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</si>
  <si>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</si>
  <si>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</si>
  <si>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</si>
  <si>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</si>
  <si>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</si>
  <si>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</si>
  <si>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</si>
  <si>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</si>
  <si>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</si>
  <si>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</si>
  <si>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</si>
  <si>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</si>
  <si>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</si>
  <si>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</si>
  <si>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</si>
  <si>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</si>
  <si>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</si>
  <si>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</si>
  <si>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</si>
  <si>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</si>
  <si>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</si>
  <si>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</si>
  <si>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</si>
  <si>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</si>
  <si>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</si>
  <si>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</si>
  <si>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</si>
  <si>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</si>
  <si>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</si>
  <si>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</si>
  <si>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</si>
  <si>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</si>
  <si>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</si>
  <si>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</si>
  <si>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</si>
  <si>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</si>
  <si>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</si>
  <si>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</si>
  <si>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</si>
  <si>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</si>
  <si>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</si>
  <si>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</si>
  <si>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</si>
  <si>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</si>
  <si>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</si>
  <si>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</si>
  <si>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</si>
  <si>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</si>
  <si>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</si>
  <si>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</si>
  <si>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</si>
  <si>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</si>
  <si>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</si>
  <si>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</si>
  <si>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</si>
  <si>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</si>
  <si>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</si>
  <si>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</si>
  <si>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</si>
  <si>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</si>
  <si>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</si>
  <si>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</si>
  <si>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</si>
  <si>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</si>
  <si>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</si>
  <si>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</si>
  <si>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</si>
  <si>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</si>
  <si>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</si>
  <si>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</si>
  <si>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</si>
  <si>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</si>
  <si>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</si>
  <si>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</si>
  <si>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</si>
  <si>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</si>
  <si>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</si>
  <si>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</si>
  <si>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</si>
  <si>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</si>
  <si>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</si>
  <si>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</si>
  <si>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</si>
  <si>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</si>
  <si>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</si>
  <si>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</si>
  <si>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</si>
  <si>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</si>
  <si>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</si>
  <si>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</si>
  <si>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</si>
  <si>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</si>
  <si>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</si>
  <si>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</si>
  <si>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</si>
  <si>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</si>
  <si>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</si>
  <si>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</si>
  <si>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</si>
  <si>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</si>
  <si>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</si>
  <si>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</si>
  <si>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</si>
  <si>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</si>
  <si>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</si>
  <si>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</si>
  <si>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</si>
  <si>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</si>
  <si>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</si>
  <si>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</si>
  <si>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</si>
  <si>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</si>
  <si>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</si>
  <si>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</si>
  <si>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</si>
  <si>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</si>
  <si>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</si>
  <si>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</si>
  <si>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</si>
  <si>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</si>
  <si>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</si>
  <si>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</si>
  <si>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</si>
  <si>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</si>
  <si>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</si>
  <si>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</si>
  <si>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</si>
  <si>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</si>
  <si>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</si>
  <si>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</si>
  <si>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</si>
  <si>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</si>
  <si>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</si>
  <si>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</si>
  <si>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</si>
  <si>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</si>
  <si>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</si>
  <si>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</si>
  <si>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</si>
  <si>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</si>
  <si>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</si>
  <si>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</si>
  <si>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</si>
  <si>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</si>
  <si>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</si>
  <si>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</si>
  <si>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</si>
  <si>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</si>
  <si>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</si>
  <si>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</si>
  <si>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</si>
  <si>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</si>
  <si>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</si>
  <si>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</si>
  <si>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</si>
  <si>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</si>
  <si>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</si>
  <si>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</si>
  <si>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</si>
  <si>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</si>
  <si>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</si>
  <si>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</si>
  <si>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</si>
  <si>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</si>
  <si>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</si>
  <si>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</si>
  <si>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</si>
  <si>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</si>
  <si>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</si>
  <si>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</si>
  <si>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</si>
  <si>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</si>
  <si>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</si>
  <si>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</si>
  <si>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</si>
  <si>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</si>
  <si>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</si>
  <si>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</si>
  <si>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</si>
  <si>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</si>
  <si>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</si>
  <si>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</si>
  <si>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</si>
  <si>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</si>
  <si>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</si>
  <si>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</si>
  <si>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</si>
  <si>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</si>
  <si>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</si>
  <si>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</si>
  <si>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</si>
  <si>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</si>
  <si>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</si>
  <si>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</si>
  <si>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</si>
  <si>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</si>
  <si>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</si>
  <si>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</si>
  <si>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</si>
  <si>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</si>
  <si>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</si>
  <si>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</si>
  <si>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</si>
  <si>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</si>
  <si>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</si>
  <si>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</si>
  <si>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</si>
  <si>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</si>
  <si>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</si>
  <si>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</si>
  <si>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</si>
  <si>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</si>
  <si>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</si>
  <si>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</si>
  <si>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</si>
  <si>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</si>
  <si>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</si>
  <si>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</si>
  <si>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</si>
  <si>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</si>
  <si>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</si>
  <si>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</si>
  <si>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</si>
  <si>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</si>
  <si>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</si>
  <si>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</si>
  <si>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</si>
  <si>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</si>
  <si>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</si>
  <si>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</si>
  <si>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</si>
  <si>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</si>
  <si>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</si>
  <si>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</si>
  <si>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</si>
  <si>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</si>
  <si>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</si>
  <si>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</si>
  <si>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</si>
  <si>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</si>
  <si>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</si>
  <si>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</si>
  <si>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</si>
  <si>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</si>
  <si>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</si>
  <si>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</si>
  <si>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</si>
  <si>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</si>
  <si>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</si>
  <si>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</si>
  <si>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</si>
  <si>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</si>
  <si>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</si>
  <si>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</si>
  <si>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</si>
  <si>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</si>
  <si>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</si>
  <si>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</si>
  <si>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</si>
  <si>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</si>
  <si>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</si>
  <si>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</si>
  <si>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</si>
  <si>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</si>
  <si>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</si>
  <si>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</si>
  <si>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</si>
  <si>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</si>
  <si>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</si>
  <si>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</si>
  <si>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</si>
  <si>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</si>
  <si>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</si>
  <si>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</si>
  <si>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</si>
  <si>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</si>
  <si>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</si>
  <si>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</si>
  <si>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</si>
  <si>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</si>
  <si>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</si>
  <si>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</si>
  <si>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</si>
  <si>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</si>
  <si>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</si>
  <si>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</si>
  <si>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</si>
  <si>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</si>
  <si>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</si>
  <si>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</si>
  <si>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</si>
  <si>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</si>
  <si>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</si>
  <si>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</si>
  <si>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</si>
  <si>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</si>
  <si>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</si>
  <si>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</si>
  <si>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</si>
  <si>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</si>
  <si>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</si>
  <si>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</si>
  <si>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</si>
  <si>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</si>
  <si>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</si>
  <si>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</si>
  <si>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</si>
  <si>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</si>
  <si>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</si>
  <si>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</si>
  <si>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</si>
  <si>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</si>
  <si>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</si>
  <si>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</si>
  <si>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</si>
  <si>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</si>
  <si>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</si>
  <si>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</si>
  <si>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</si>
  <si>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</si>
  <si>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</si>
  <si>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</si>
  <si>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</si>
  <si>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</si>
  <si>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</si>
  <si>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</si>
  <si>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</si>
  <si>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</si>
  <si>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</si>
  <si>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</si>
  <si>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</si>
  <si>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</si>
  <si>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</si>
  <si>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</si>
  <si>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</si>
  <si>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</si>
  <si>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</si>
  <si>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</si>
  <si>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</si>
  <si>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</si>
  <si>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</si>
  <si>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</si>
  <si>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</si>
  <si>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</si>
  <si>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</si>
  <si>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</si>
  <si>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</si>
  <si>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</si>
  <si>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</si>
  <si>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</si>
  <si>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</si>
  <si>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</si>
  <si>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</si>
  <si>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</si>
  <si>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</si>
  <si>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</si>
  <si>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</si>
  <si>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</si>
  <si>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</si>
  <si>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</si>
  <si>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</si>
  <si>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</si>
  <si>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</si>
  <si>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</si>
  <si>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</si>
  <si>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</si>
  <si>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</si>
  <si>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</si>
  <si>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</si>
  <si>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</si>
  <si>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</si>
  <si>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</si>
  <si>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</si>
  <si>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</si>
  <si>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</si>
  <si>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</si>
  <si>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</si>
  <si>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</si>
  <si>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</si>
  <si>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</si>
  <si>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</si>
  <si>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</si>
  <si>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</si>
  <si>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</si>
  <si>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</si>
  <si>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</si>
  <si>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</si>
  <si>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</si>
  <si>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</si>
  <si>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</si>
  <si>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</si>
  <si>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</si>
  <si>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</si>
  <si>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</si>
  <si>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</si>
  <si>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</si>
  <si>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</si>
  <si>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</si>
  <si>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</si>
  <si>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</si>
  <si>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</si>
  <si>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</si>
  <si>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</si>
  <si>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</si>
  <si>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</si>
  <si>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</si>
  <si>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</si>
  <si>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</si>
  <si>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</si>
  <si>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</si>
  <si>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</si>
  <si>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</si>
  <si>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</si>
  <si>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</si>
  <si>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</si>
  <si>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</si>
  <si>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</si>
  <si>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</si>
  <si>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</si>
  <si>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</si>
  <si>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</si>
  <si>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</si>
  <si>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</si>
  <si>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</si>
  <si>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</si>
  <si>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</si>
  <si>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</si>
  <si>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</si>
  <si>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</si>
  <si>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</si>
  <si>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</si>
  <si>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</si>
  <si>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</si>
  <si>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</si>
  <si>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</si>
  <si>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</si>
  <si>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</si>
  <si>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</si>
  <si>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</si>
  <si>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</si>
  <si>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</si>
  <si>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</si>
  <si>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</si>
  <si>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</si>
  <si>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</si>
  <si>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</si>
  <si>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</si>
  <si>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</si>
  <si>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</si>
  <si>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</si>
  <si>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</si>
  <si>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</si>
  <si>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</si>
  <si>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</si>
  <si>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</si>
  <si>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</si>
  <si>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</si>
  <si>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</si>
  <si>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</si>
  <si>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</si>
  <si>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</si>
  <si>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</si>
  <si>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</si>
  <si>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</si>
  <si>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</si>
  <si>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</si>
  <si>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</si>
  <si>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</si>
  <si>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</si>
  <si>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</si>
  <si>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</si>
  <si>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</si>
  <si>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</si>
  <si>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</si>
  <si>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</si>
  <si>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</si>
  <si>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</si>
  <si>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</si>
  <si>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</si>
  <si>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</si>
  <si>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</si>
  <si>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</si>
  <si>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</si>
  <si>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</si>
  <si>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</si>
  <si>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</si>
  <si>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</si>
  <si>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</si>
  <si>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</si>
  <si>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</si>
  <si>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</si>
  <si>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</si>
  <si>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</si>
  <si>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</si>
  <si>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</si>
  <si>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</si>
  <si>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</si>
  <si>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</si>
  <si>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</si>
  <si>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</si>
  <si>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</si>
  <si>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</si>
  <si>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</si>
  <si>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</si>
  <si>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</si>
  <si>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</si>
  <si>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</si>
  <si>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</si>
  <si>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</si>
  <si>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</si>
  <si>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</si>
  <si>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</si>
  <si>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</si>
  <si>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</si>
  <si>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</si>
  <si>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</si>
  <si>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</si>
  <si>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</si>
  <si>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</si>
  <si>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</si>
  <si>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</si>
  <si>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</si>
  <si>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</si>
  <si>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</si>
  <si>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</si>
  <si>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</si>
  <si>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</si>
  <si>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</si>
  <si>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</si>
  <si>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</si>
  <si>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</si>
  <si>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</si>
  <si>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</si>
  <si>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</si>
  <si>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</si>
  <si>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</si>
  <si>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</si>
  <si>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</si>
  <si>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</si>
  <si>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</si>
  <si>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</si>
  <si>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</si>
  <si>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</si>
  <si>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</si>
  <si>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</si>
  <si>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</si>
  <si>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</si>
  <si>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</si>
  <si>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</si>
  <si>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</si>
  <si>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</si>
  <si>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</si>
  <si>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</si>
  <si>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</si>
  <si>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</si>
  <si>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</si>
  <si>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</si>
  <si>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</si>
  <si>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</si>
  <si>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</si>
  <si>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</si>
  <si>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</si>
  <si>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</si>
  <si>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</si>
  <si>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</si>
  <si>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</si>
  <si>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</si>
  <si>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</si>
  <si>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</si>
  <si>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</si>
  <si>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</si>
  <si>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</si>
  <si>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</si>
  <si>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</si>
  <si>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</si>
  <si>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</si>
  <si>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</si>
  <si>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</si>
  <si>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</si>
  <si>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</si>
  <si>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</si>
  <si>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</si>
  <si>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</si>
  <si>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</si>
  <si>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</si>
  <si>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</si>
  <si>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</si>
  <si>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</si>
  <si>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</si>
  <si>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</si>
  <si>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</si>
  <si>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</si>
  <si>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</si>
  <si>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</si>
  <si>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</si>
  <si>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</si>
  <si>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</si>
  <si>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</si>
  <si>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</si>
  <si>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</si>
  <si>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</si>
  <si>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</si>
  <si>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</si>
  <si>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</si>
  <si>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</si>
  <si>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</si>
  <si>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</si>
  <si>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</si>
  <si>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</si>
  <si>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</si>
  <si>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</si>
  <si>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</si>
  <si>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</si>
  <si>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</si>
  <si>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</si>
  <si>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</si>
  <si>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</si>
  <si>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</si>
  <si>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</si>
  <si>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</si>
  <si>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</si>
  <si>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</si>
  <si>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</si>
  <si>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</si>
  <si>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</si>
  <si>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</si>
  <si>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</si>
  <si>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</si>
  <si>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</si>
  <si>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</si>
  <si>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</si>
  <si>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</si>
  <si>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</si>
  <si>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</si>
  <si>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</si>
  <si>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</si>
  <si>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</si>
  <si>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</si>
  <si>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</si>
  <si>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</si>
  <si>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</si>
  <si>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</si>
  <si>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</si>
  <si>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</si>
  <si>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</si>
  <si>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</si>
  <si>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</si>
  <si>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</si>
  <si>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</si>
  <si>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</si>
  <si>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</si>
  <si>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</si>
  <si>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</si>
  <si>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</si>
  <si>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</si>
  <si>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</si>
  <si>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</si>
  <si>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</si>
  <si>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</si>
  <si>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</si>
  <si>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</si>
  <si>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</si>
  <si>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</si>
  <si>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</si>
  <si>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</si>
  <si>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</si>
  <si>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</si>
  <si>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</si>
  <si>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</si>
  <si>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</si>
  <si>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</si>
  <si>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</si>
  <si>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</si>
  <si>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</si>
  <si>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</si>
  <si>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</si>
  <si>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</si>
  <si>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</si>
  <si>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</si>
  <si>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</si>
  <si>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</si>
  <si>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</si>
  <si>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</si>
  <si>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</si>
  <si>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</si>
  <si>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</si>
  <si>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</si>
  <si>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</si>
  <si>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</si>
  <si>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</si>
  <si>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</si>
  <si>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</si>
  <si>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</si>
  <si>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</si>
  <si>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</si>
  <si>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</si>
  <si>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</si>
  <si>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</si>
  <si>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</si>
  <si>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</si>
  <si>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</si>
  <si>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</si>
  <si>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</si>
  <si>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</si>
  <si>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</si>
  <si>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</si>
  <si>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</si>
  <si>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</si>
  <si>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</si>
  <si>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</si>
  <si>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</si>
  <si>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</si>
  <si>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</si>
  <si>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</si>
  <si>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</si>
  <si>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</si>
  <si>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</si>
  <si>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</si>
  <si>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</si>
  <si>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</si>
  <si>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</si>
  <si>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</si>
  <si>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</si>
  <si>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</si>
  <si>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</si>
  <si>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</si>
  <si>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</si>
  <si>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</si>
  <si>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</si>
  <si>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</si>
  <si>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</si>
  <si>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</si>
  <si>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</si>
  <si>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</si>
  <si>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</si>
  <si>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</si>
  <si>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</si>
  <si>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</si>
  <si>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</si>
  <si>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</si>
  <si>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</si>
  <si>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</si>
  <si>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</si>
  <si>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</si>
  <si>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</si>
  <si>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</si>
  <si>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</si>
  <si>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</si>
  <si>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</si>
  <si>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</si>
  <si>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</si>
  <si>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</si>
  <si>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</si>
  <si>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</si>
  <si>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</si>
  <si>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</si>
  <si>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</si>
  <si>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</si>
  <si>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</si>
  <si>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</si>
  <si>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</si>
  <si>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</si>
  <si>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</si>
  <si>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</si>
  <si>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</si>
  <si>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</si>
  <si>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</si>
  <si>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</si>
  <si>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</si>
  <si>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</si>
  <si>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</si>
  <si>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</si>
  <si>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</si>
  <si>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</si>
  <si>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</si>
  <si>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</si>
  <si>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</si>
  <si>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</si>
  <si>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</si>
  <si>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</si>
  <si>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</si>
  <si>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</si>
  <si>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</si>
  <si>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</si>
  <si>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</si>
  <si>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</si>
  <si>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</si>
  <si>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</si>
  <si>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</si>
  <si>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</si>
  <si>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</si>
  <si>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</si>
  <si>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</si>
  <si>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</si>
  <si>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</si>
  <si>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</si>
  <si>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</si>
  <si>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</si>
  <si>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</si>
  <si>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</si>
  <si>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</si>
  <si>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</si>
  <si>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</si>
  <si>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</si>
  <si>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</si>
  <si>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</si>
  <si>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</si>
  <si>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</si>
  <si>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</si>
  <si>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</si>
  <si>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</si>
  <si>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</si>
  <si>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</si>
  <si>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</si>
  <si>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</si>
  <si>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</si>
  <si>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</si>
  <si>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</si>
  <si>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</si>
  <si>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</si>
  <si>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</si>
  <si>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</si>
  <si>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</si>
  <si>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</si>
  <si>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</si>
  <si>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</si>
  <si>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</si>
  <si>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</si>
  <si>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</si>
  <si>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</si>
  <si>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</si>
  <si>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</si>
  <si>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</si>
  <si>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</si>
  <si>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</si>
  <si>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</si>
  <si>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</si>
  <si>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</si>
  <si>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</si>
  <si>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</si>
  <si>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</si>
  <si>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</si>
  <si>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</si>
  <si>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</si>
  <si>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</si>
  <si>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</si>
  <si>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</si>
  <si>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</si>
  <si>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</si>
  <si>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</si>
  <si>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</si>
  <si>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</si>
  <si>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</si>
  <si>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</si>
  <si>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</si>
  <si>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</si>
  <si>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</si>
  <si>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</si>
  <si>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</si>
  <si>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</si>
  <si>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</si>
  <si>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</si>
  <si>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</si>
  <si>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</si>
  <si>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</si>
  <si>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</si>
  <si>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</si>
  <si>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</si>
  <si>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</si>
  <si>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</si>
  <si>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</si>
  <si>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</si>
  <si>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</si>
  <si>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</si>
  <si>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</si>
  <si>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</si>
  <si>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</si>
  <si>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</si>
  <si>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</si>
  <si>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</si>
  <si>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</si>
  <si>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</si>
  <si>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</si>
  <si>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</si>
  <si>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</si>
  <si>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</si>
  <si>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</si>
  <si>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</si>
  <si>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</si>
  <si>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</si>
  <si>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</si>
  <si>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</si>
  <si>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</si>
  <si>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</si>
  <si>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</si>
  <si>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</si>
  <si>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</si>
  <si>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</si>
  <si>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</si>
  <si>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</si>
  <si>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</si>
  <si>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</si>
  <si>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</si>
  <si>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</si>
  <si>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</si>
  <si>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</si>
  <si>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</si>
  <si>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</si>
  <si>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</si>
  <si>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</si>
  <si>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</si>
  <si>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</si>
  <si>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</si>
  <si>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</si>
  <si>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</si>
  <si>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</si>
  <si>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</si>
  <si>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</si>
  <si>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</si>
  <si>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</si>
  <si>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</si>
  <si>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</si>
  <si>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</si>
  <si>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</si>
  <si>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</si>
  <si>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</si>
  <si>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</si>
  <si>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</si>
  <si>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</si>
  <si>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</si>
  <si>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</si>
  <si>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</si>
  <si>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</si>
  <si>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</si>
  <si>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</si>
  <si>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</si>
  <si>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</si>
  <si>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</si>
  <si>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</si>
  <si>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</si>
  <si>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</si>
  <si>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</si>
  <si>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</si>
  <si>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</si>
  <si>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</si>
  <si>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</si>
  <si>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</si>
  <si>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</si>
  <si>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</si>
  <si>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</si>
  <si>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</si>
  <si>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</si>
  <si>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</si>
  <si>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</si>
  <si>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</si>
  <si>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</si>
  <si>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</si>
  <si>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</si>
  <si>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</si>
  <si>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</si>
  <si>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</si>
  <si>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</si>
  <si>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</si>
  <si>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</si>
  <si>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</si>
  <si>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</si>
  <si>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</si>
  <si>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</si>
  <si>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</si>
  <si>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</si>
  <si>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</si>
  <si>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</si>
  <si>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</si>
  <si>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</si>
  <si>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</si>
  <si>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</si>
  <si>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</si>
  <si>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</si>
  <si>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</si>
  <si>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</si>
  <si>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</si>
  <si>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</si>
  <si>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</si>
  <si>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</si>
  <si>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</si>
  <si>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</si>
  <si>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</si>
  <si>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</si>
  <si>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</si>
  <si>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</si>
  <si>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</si>
  <si>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</si>
  <si>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</si>
  <si>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</si>
  <si>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</si>
  <si>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</si>
  <si>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</si>
  <si>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</si>
  <si>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</si>
  <si>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</si>
  <si>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</si>
  <si>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</si>
  <si>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</si>
  <si>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</si>
  <si>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</si>
  <si>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</si>
  <si>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</si>
  <si>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</si>
  <si>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</si>
  <si>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</si>
  <si>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</si>
  <si>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</si>
  <si>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</si>
  <si>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</si>
  <si>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</si>
  <si>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</si>
  <si>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</si>
  <si>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</si>
  <si>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</si>
  <si>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</si>
  <si>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</si>
  <si>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</si>
  <si>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</si>
  <si>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</si>
  <si>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</si>
  <si>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</si>
  <si>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</si>
  <si>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</si>
  <si>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</si>
  <si>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</si>
  <si>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</si>
  <si>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</si>
  <si>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</si>
  <si>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</si>
  <si>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</si>
  <si>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</si>
  <si>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</si>
  <si>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</si>
  <si>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</si>
  <si>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</si>
  <si>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</si>
  <si>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</si>
  <si>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</si>
  <si>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</si>
  <si>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</si>
  <si>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</si>
  <si>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</si>
  <si>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</si>
  <si>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</si>
  <si>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</si>
  <si>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</si>
  <si>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</si>
  <si>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</si>
  <si>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</si>
  <si>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</si>
  <si>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</si>
  <si>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</si>
  <si>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</si>
  <si>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</si>
  <si>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</si>
  <si>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</si>
  <si>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</si>
  <si>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</si>
  <si>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</si>
  <si>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</si>
  <si>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</si>
  <si>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</si>
  <si>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</si>
  <si>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</si>
  <si>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</si>
  <si>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</si>
  <si>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</si>
  <si>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</si>
  <si>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</si>
  <si>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</si>
  <si>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</si>
  <si>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</si>
  <si>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</si>
  <si>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</si>
  <si>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</si>
  <si>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</si>
  <si>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</si>
  <si>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</si>
  <si>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</si>
  <si>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</si>
  <si>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</si>
  <si>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</si>
  <si>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</si>
  <si>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</si>
  <si>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</si>
  <si>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</si>
  <si>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</si>
  <si>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</si>
  <si>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</si>
  <si>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</si>
  <si>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</si>
  <si>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</si>
  <si>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</si>
  <si>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</si>
  <si>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</si>
  <si>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</si>
  <si>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</si>
  <si>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</si>
  <si>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</si>
  <si>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</si>
  <si>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</si>
  <si>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</si>
  <si>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</si>
  <si>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</si>
  <si>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</si>
  <si>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</si>
  <si>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</si>
  <si>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</si>
  <si>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</si>
  <si>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</si>
  <si>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</si>
  <si>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</si>
  <si>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</si>
  <si>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</si>
  <si>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</si>
  <si>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</si>
  <si>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</si>
  <si>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</si>
  <si>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</si>
  <si>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</si>
  <si>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</si>
  <si>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</si>
  <si>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</si>
  <si>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</si>
  <si>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</si>
  <si>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</si>
  <si>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</si>
  <si>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</si>
  <si>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</si>
  <si>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</si>
  <si>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</si>
  <si>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</si>
  <si>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</si>
  <si>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</si>
  <si>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</si>
  <si>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</si>
  <si>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</si>
  <si>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</si>
  <si>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</si>
  <si>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</si>
  <si>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</si>
  <si>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</si>
  <si>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</si>
  <si>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</si>
  <si>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</si>
  <si>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</si>
  <si>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</si>
  <si>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</si>
  <si>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</si>
  <si>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</si>
  <si>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</si>
  <si>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</si>
  <si>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</si>
  <si>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</si>
  <si>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</si>
  <si>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</si>
  <si>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</si>
  <si>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</si>
  <si>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</si>
  <si>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</si>
  <si>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</si>
  <si>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</si>
  <si>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</si>
  <si>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</si>
  <si>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</si>
  <si>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</si>
  <si>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</si>
  <si>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</si>
  <si>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</si>
  <si>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</si>
  <si>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</si>
  <si>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</si>
  <si>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</si>
  <si>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</si>
  <si>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</si>
  <si>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</si>
  <si>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</si>
  <si>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</si>
  <si>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</si>
  <si>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</si>
  <si>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</si>
  <si>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</si>
  <si>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</si>
  <si>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</si>
  <si>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</si>
  <si>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</si>
  <si>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</si>
  <si>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</si>
  <si>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</si>
  <si>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</si>
  <si>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</si>
  <si>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</si>
  <si>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</si>
  <si>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</si>
  <si>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</si>
  <si>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</si>
  <si>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</si>
  <si>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</si>
  <si>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</si>
  <si>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</si>
  <si>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</si>
  <si>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</si>
  <si>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</si>
  <si>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</si>
  <si>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</si>
  <si>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</si>
  <si>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</si>
  <si>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</si>
  <si>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</si>
  <si>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</si>
  <si>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</si>
  <si>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</si>
  <si>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</si>
  <si>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</si>
  <si>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</si>
  <si>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</si>
  <si>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</si>
  <si>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</si>
  <si>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</si>
  <si>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</si>
  <si>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</si>
  <si>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</si>
  <si>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</si>
  <si>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</si>
  <si>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</si>
  <si>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</si>
  <si>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</si>
  <si>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</si>
  <si>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</si>
  <si>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</si>
  <si>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</si>
  <si>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</si>
  <si>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</si>
  <si>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</si>
  <si>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</si>
  <si>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</si>
  <si>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</si>
  <si>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</si>
  <si>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</si>
  <si>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</si>
  <si>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</si>
  <si>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</si>
  <si>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</si>
  <si>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</si>
  <si>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</si>
  <si>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</si>
  <si>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</si>
  <si>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</si>
  <si>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</si>
  <si>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</si>
  <si>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</si>
  <si>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</si>
  <si>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</si>
  <si>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</si>
  <si>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</si>
  <si>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</si>
  <si>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</si>
  <si>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</si>
  <si>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</si>
  <si>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</si>
  <si>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</si>
  <si>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</si>
  <si>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</si>
  <si>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</si>
  <si>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</si>
  <si>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</si>
  <si>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</si>
  <si>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</si>
  <si>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</si>
  <si>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</si>
  <si>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</si>
  <si>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</si>
  <si>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</si>
  <si>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</si>
  <si>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</si>
  <si>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</si>
  <si>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</si>
  <si>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</si>
  <si>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</si>
  <si>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</si>
  <si>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</si>
  <si>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</si>
  <si>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</si>
  <si>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</si>
  <si>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</si>
  <si>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</si>
  <si>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</si>
  <si>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</si>
  <si>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</si>
  <si>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</si>
  <si>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</si>
  <si>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</si>
  <si>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</si>
  <si>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</si>
  <si>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</si>
  <si>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</si>
  <si>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</si>
  <si>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</si>
  <si>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</si>
  <si>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</si>
  <si>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</si>
  <si>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</si>
  <si>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</si>
  <si>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</si>
  <si>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</si>
  <si>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</si>
  <si>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</si>
  <si>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</si>
  <si>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</si>
  <si>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</si>
  <si>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</si>
  <si>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</si>
  <si>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</si>
  <si>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</si>
  <si>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</si>
  <si>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</si>
  <si>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</si>
  <si>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</si>
  <si>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</si>
  <si>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</si>
  <si>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</si>
  <si>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</si>
  <si>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</si>
  <si>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</si>
  <si>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</si>
  <si>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</si>
  <si>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</si>
  <si>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</si>
  <si>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</si>
  <si>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</si>
  <si>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</si>
  <si>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</si>
  <si>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</si>
  <si>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</si>
  <si>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</si>
  <si>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</si>
  <si>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</si>
  <si>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</si>
  <si>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</si>
  <si>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</si>
  <si>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</si>
  <si>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</si>
  <si>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</si>
  <si>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</si>
  <si>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</si>
  <si>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</si>
  <si>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</si>
  <si>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</si>
  <si>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</si>
  <si>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</si>
  <si>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</si>
  <si>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</si>
  <si>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</si>
  <si>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</si>
  <si>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</si>
  <si>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</si>
  <si>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</si>
  <si>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</si>
  <si>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</si>
  <si>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</si>
  <si>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</si>
  <si>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</si>
  <si>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</si>
  <si>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</si>
  <si>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</si>
  <si>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</si>
  <si>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</si>
  <si>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</si>
  <si>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</si>
  <si>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</si>
  <si>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</si>
  <si>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</si>
  <si>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</si>
  <si>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</si>
  <si>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</si>
  <si>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</si>
  <si>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</si>
  <si>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</si>
  <si>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</si>
  <si>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</si>
  <si>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</si>
  <si>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</si>
  <si>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</si>
  <si>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</si>
  <si>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</si>
  <si>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</si>
  <si>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</si>
  <si>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</si>
  <si>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</si>
  <si>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</si>
  <si>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</si>
  <si>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</si>
  <si>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</si>
  <si>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</si>
  <si>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</si>
  <si>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</si>
  <si>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</si>
  <si>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</si>
  <si>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</si>
  <si>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</si>
  <si>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</si>
  <si>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</si>
  <si>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</si>
  <si>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</si>
  <si>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</si>
  <si>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</si>
  <si>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</si>
  <si>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</si>
  <si>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</si>
  <si>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</si>
  <si>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</si>
  <si>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</si>
  <si>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</si>
  <si>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</si>
  <si>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</si>
  <si>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</si>
  <si>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</si>
  <si>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</si>
  <si>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</si>
  <si>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</si>
  <si>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</si>
  <si>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</si>
  <si>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</si>
  <si>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</si>
  <si>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</si>
  <si>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</si>
  <si>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</si>
  <si>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</si>
  <si>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</si>
  <si>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</si>
  <si>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</si>
  <si>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</si>
  <si>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</si>
  <si>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</si>
  <si>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</si>
  <si>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</si>
  <si>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</si>
  <si>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</si>
  <si>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</si>
  <si>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</si>
  <si>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</si>
  <si>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</si>
  <si>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</si>
  <si>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</si>
  <si>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</si>
  <si>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</si>
  <si>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</si>
  <si>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</si>
  <si>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</si>
  <si>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</si>
  <si>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</si>
  <si>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</si>
  <si>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</si>
  <si>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</si>
  <si>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</si>
  <si>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</si>
  <si>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</si>
  <si>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</si>
  <si>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</si>
  <si>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</si>
  <si>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</si>
  <si>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</si>
  <si>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</si>
  <si>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</si>
  <si>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</si>
  <si>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</si>
  <si>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</si>
  <si>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</si>
  <si>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</si>
  <si>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</si>
  <si>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</si>
  <si>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</si>
  <si>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</si>
  <si>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</si>
  <si>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</si>
  <si>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</si>
  <si>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</si>
  <si>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</si>
  <si>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</si>
  <si>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</si>
  <si>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</si>
  <si>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</si>
  <si>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</si>
  <si>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</si>
  <si>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</si>
  <si>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</si>
  <si>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</si>
  <si>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</si>
  <si>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</si>
  <si>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</si>
  <si>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</si>
  <si>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</si>
  <si>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</si>
  <si>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</si>
  <si>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</si>
  <si>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</si>
  <si>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</si>
  <si>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</si>
  <si>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</si>
  <si>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</si>
  <si>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</si>
  <si>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</si>
  <si>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</si>
  <si>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</si>
  <si>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</si>
  <si>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</si>
  <si>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</si>
  <si>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</si>
  <si>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</si>
  <si>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</si>
  <si>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</si>
  <si>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</si>
  <si>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</si>
  <si>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</si>
  <si>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</si>
  <si>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</si>
  <si>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</si>
  <si>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</si>
  <si>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</si>
  <si>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</si>
  <si>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</si>
  <si>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</si>
  <si>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</si>
  <si>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</si>
  <si>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</si>
  <si>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</si>
  <si>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</si>
  <si>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</si>
  <si>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</si>
  <si>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</si>
  <si>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</si>
  <si>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</si>
  <si>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</si>
  <si>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</si>
  <si>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</si>
  <si>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</si>
  <si>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</si>
  <si>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</si>
  <si>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</si>
  <si>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</si>
  <si>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</si>
  <si>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</si>
  <si>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</si>
  <si>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</si>
  <si>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</si>
  <si>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</si>
  <si>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</si>
  <si>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</si>
  <si>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</si>
  <si>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</si>
  <si>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</si>
  <si>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</si>
  <si>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</si>
  <si>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</si>
  <si>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</si>
  <si>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</si>
  <si>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</si>
  <si>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</si>
  <si>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</si>
  <si>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</si>
  <si>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</si>
  <si>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</si>
  <si>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</si>
  <si>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</si>
  <si>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</si>
  <si>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</si>
  <si>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</si>
  <si>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</si>
  <si>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</si>
  <si>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</si>
  <si>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</si>
  <si>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</si>
  <si>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</si>
  <si>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</si>
  <si>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</si>
  <si>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</si>
  <si>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</si>
  <si>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</si>
  <si>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</si>
  <si>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</si>
  <si>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</si>
  <si>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</si>
  <si>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</si>
  <si>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</si>
  <si>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</si>
  <si>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</si>
  <si>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</si>
  <si>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</si>
  <si>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</si>
  <si>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</si>
  <si>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</si>
  <si>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</si>
  <si>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</si>
  <si>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</si>
  <si>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</si>
  <si>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</si>
  <si>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</si>
  <si>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</si>
  <si>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</si>
  <si>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</si>
  <si>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</si>
  <si>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</si>
  <si>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</si>
  <si>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</si>
  <si>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</si>
  <si>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</si>
  <si>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</si>
  <si>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</si>
  <si>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</si>
  <si>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</si>
  <si>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</si>
  <si>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</si>
  <si>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</si>
  <si>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</si>
  <si>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</si>
  <si>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</si>
  <si>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</si>
  <si>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</si>
  <si>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</si>
  <si>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</si>
  <si>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</si>
  <si>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</si>
  <si>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</si>
  <si>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</si>
  <si>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</si>
  <si>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</si>
  <si>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</si>
  <si>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</si>
  <si>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</si>
  <si>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</si>
  <si>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</si>
  <si>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</si>
  <si>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</si>
  <si>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</si>
  <si>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</si>
  <si>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</si>
  <si>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</si>
  <si>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</si>
  <si>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</si>
  <si>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</si>
  <si>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</si>
  <si>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</si>
  <si>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</si>
  <si>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</si>
  <si>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</si>
  <si>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</si>
  <si>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</si>
  <si>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</si>
  <si>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</si>
  <si>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</si>
  <si>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</si>
  <si>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</si>
  <si>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</si>
  <si>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</si>
  <si>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</si>
  <si>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</si>
  <si>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</si>
  <si>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</si>
  <si>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</si>
  <si>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</si>
  <si>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</si>
  <si>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</si>
  <si>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</si>
  <si>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</si>
  <si>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</si>
  <si>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</si>
  <si>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</si>
  <si>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</si>
  <si>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</si>
  <si>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</si>
  <si>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</si>
  <si>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</si>
  <si>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</si>
  <si>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</si>
  <si>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</si>
  <si>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</si>
  <si>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</si>
  <si>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</si>
  <si>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</si>
  <si>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</si>
  <si>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</si>
  <si>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</si>
  <si>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</si>
  <si>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</si>
  <si>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</si>
  <si>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</si>
  <si>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</si>
  <si>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</si>
  <si>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</si>
  <si>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</si>
  <si>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</si>
  <si>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</si>
  <si>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</si>
  <si>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</si>
  <si>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</si>
  <si>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</si>
  <si>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</si>
  <si>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</si>
  <si>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</si>
  <si>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</si>
  <si>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</si>
  <si>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</si>
  <si>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</si>
  <si>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</si>
  <si>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</si>
  <si>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</si>
  <si>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</si>
  <si>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</si>
  <si>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</si>
  <si>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</si>
  <si>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</si>
  <si>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</si>
  <si>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</si>
  <si>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</si>
  <si>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</si>
  <si>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</si>
  <si>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</si>
  <si>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</si>
  <si>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</si>
  <si>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</si>
  <si>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</si>
  <si>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</si>
  <si>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</si>
  <si>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</si>
  <si>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</si>
  <si>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</si>
  <si>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</si>
  <si>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</si>
  <si>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</si>
  <si>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</si>
  <si>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</si>
  <si>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</si>
  <si>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</si>
  <si>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</si>
  <si>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</si>
  <si>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</si>
  <si>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</si>
  <si>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</si>
  <si>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</si>
  <si>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</si>
  <si>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</si>
  <si>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</si>
  <si>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</si>
  <si>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</si>
  <si>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</si>
  <si>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</si>
  <si>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</si>
  <si>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</si>
  <si>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</si>
  <si>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</si>
  <si>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</si>
  <si>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</si>
  <si>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</si>
  <si>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</si>
  <si>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</si>
  <si>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</si>
  <si>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</si>
  <si>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</si>
  <si>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</si>
  <si>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</si>
  <si>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</si>
  <si>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</si>
  <si>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</si>
  <si>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</si>
  <si>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</si>
  <si>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</si>
  <si>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</si>
  <si>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</si>
  <si>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</si>
  <si>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</si>
  <si>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</si>
  <si>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</si>
  <si>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</si>
  <si>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</si>
  <si>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</si>
  <si>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</si>
  <si>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</si>
  <si>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</si>
  <si>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</si>
  <si>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</si>
  <si>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</si>
  <si>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</si>
  <si>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</si>
  <si>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</si>
  <si>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</si>
  <si>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</si>
  <si>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</si>
  <si>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</si>
  <si>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</si>
  <si>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</si>
  <si>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</si>
  <si>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</si>
  <si>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</si>
  <si>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</si>
  <si>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</si>
  <si>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</si>
  <si>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</si>
  <si>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</si>
  <si>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</si>
  <si>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</si>
  <si>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</si>
  <si>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</si>
  <si>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</si>
  <si>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</si>
  <si>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</si>
  <si>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</si>
  <si>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</si>
  <si>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</si>
  <si>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</si>
  <si>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</si>
  <si>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</si>
  <si>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</si>
  <si>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</si>
  <si>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</si>
  <si>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</si>
  <si>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</si>
  <si>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</si>
  <si>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</si>
  <si>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</si>
  <si>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</si>
  <si>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</si>
  <si>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</si>
  <si>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</si>
  <si>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</si>
  <si>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</si>
  <si>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</si>
  <si>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</si>
  <si>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</si>
  <si>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</si>
  <si>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</si>
  <si>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</si>
  <si>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</si>
  <si>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</si>
  <si>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</si>
  <si>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</si>
  <si>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</si>
  <si>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</si>
  <si>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</si>
  <si>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</si>
  <si>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</si>
  <si>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</si>
  <si>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</si>
  <si>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</si>
  <si>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</si>
  <si>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</si>
  <si>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</si>
  <si>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</si>
  <si>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</si>
  <si>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</si>
  <si>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</si>
  <si>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</si>
  <si>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</si>
  <si>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</si>
  <si>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</si>
  <si>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</si>
  <si>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</si>
  <si>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</si>
  <si>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</si>
  <si>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</si>
  <si>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</si>
  <si>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</si>
  <si>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</si>
  <si>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</si>
  <si>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</si>
  <si>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</si>
  <si>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</si>
  <si>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</si>
  <si>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</si>
  <si>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</si>
  <si>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</si>
  <si>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</si>
  <si>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</si>
  <si>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</si>
  <si>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</si>
  <si>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</si>
  <si>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</si>
  <si>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</si>
  <si>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</si>
  <si>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</si>
  <si>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</si>
  <si>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</si>
  <si>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</si>
  <si>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</si>
  <si>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</si>
  <si>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</si>
  <si>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</si>
  <si>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</si>
  <si>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</si>
  <si>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</si>
  <si>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</si>
  <si>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</si>
  <si>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</si>
  <si>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</si>
  <si>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</si>
  <si>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</si>
  <si>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</si>
  <si>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</si>
  <si>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</si>
  <si>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</si>
  <si>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</si>
  <si>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</si>
  <si>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</si>
  <si>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</si>
  <si>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</si>
  <si>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</si>
  <si>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</si>
  <si>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</si>
  <si>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</si>
  <si>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</si>
  <si>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</si>
  <si>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</si>
  <si>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</si>
  <si>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</si>
  <si>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</si>
  <si>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</si>
  <si>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</si>
  <si>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</si>
  <si>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</si>
  <si>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</si>
  <si>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</si>
  <si>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</si>
  <si>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</si>
  <si>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</si>
  <si>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</si>
  <si>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</si>
  <si>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</si>
  <si>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</si>
  <si>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</si>
  <si>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</si>
  <si>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</si>
  <si>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</si>
  <si>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</si>
  <si>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</si>
  <si>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</si>
  <si>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</si>
  <si>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</si>
  <si>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</si>
  <si>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</si>
  <si>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</si>
  <si>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</si>
  <si>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</si>
  <si>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</si>
  <si>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</si>
  <si>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</si>
  <si>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</si>
  <si>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</si>
  <si>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</si>
  <si>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</si>
  <si>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</si>
  <si>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</si>
  <si>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</si>
  <si>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</si>
  <si>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</si>
  <si>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</si>
  <si>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</si>
  <si>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</si>
  <si>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</si>
  <si>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</si>
  <si>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</si>
  <si>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</si>
  <si>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</si>
  <si>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</si>
  <si>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</si>
  <si>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</si>
  <si>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</si>
  <si>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</si>
  <si>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</si>
  <si>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</si>
  <si>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</si>
  <si>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</si>
  <si>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</si>
  <si>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</si>
  <si>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</si>
  <si>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</si>
  <si>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</si>
  <si>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</si>
  <si>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</si>
  <si>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</si>
  <si>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</si>
  <si>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</si>
  <si>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</si>
  <si>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</si>
  <si>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</si>
  <si>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</si>
  <si>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</si>
  <si>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</si>
  <si>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</si>
  <si>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</si>
  <si>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</si>
  <si>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</si>
  <si>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</si>
  <si>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</si>
  <si>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</si>
  <si>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</si>
  <si>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</si>
  <si>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</si>
  <si>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</si>
  <si>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</si>
  <si>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</si>
  <si>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</si>
  <si>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</si>
  <si>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</si>
  <si>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</si>
  <si>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</si>
  <si>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</si>
  <si>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</si>
  <si>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</si>
  <si>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</si>
  <si>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</si>
  <si>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</si>
  <si>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</si>
  <si>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</si>
  <si>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</si>
  <si>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</si>
  <si>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</si>
  <si>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</si>
  <si>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</si>
  <si>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</si>
  <si>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</si>
  <si>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</si>
  <si>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</si>
  <si>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</si>
  <si>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</si>
  <si>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</si>
  <si>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</si>
  <si>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</si>
  <si>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</si>
  <si>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</si>
  <si>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</si>
  <si>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</si>
  <si>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</si>
  <si>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</si>
  <si>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</si>
  <si>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</si>
  <si>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</si>
  <si>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</si>
  <si>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</si>
  <si>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</si>
  <si>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</si>
  <si>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</si>
  <si>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</si>
  <si>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</si>
  <si>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</si>
  <si>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</si>
  <si>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</si>
  <si>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</si>
  <si>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</si>
  <si>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</si>
  <si>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</si>
  <si>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</si>
  <si>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</si>
  <si>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</si>
  <si>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</si>
  <si>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</si>
  <si>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</si>
  <si>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</si>
  <si>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</si>
  <si>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</si>
  <si>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</si>
  <si>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</si>
  <si>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</si>
  <si>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</si>
  <si>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</si>
  <si>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</si>
  <si>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</si>
  <si>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</si>
  <si>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</si>
  <si>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</si>
  <si>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</si>
  <si>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</si>
  <si>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</si>
  <si>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</si>
  <si>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</si>
  <si>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</si>
  <si>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</si>
  <si>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</si>
  <si>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</si>
  <si>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</si>
  <si>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</si>
  <si>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</si>
  <si>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</si>
  <si>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</si>
  <si>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</si>
  <si>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</si>
  <si>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</si>
  <si>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</si>
  <si>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</si>
  <si>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</si>
  <si>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</si>
  <si>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</si>
  <si>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</si>
  <si>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</si>
  <si>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</si>
  <si>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</si>
  <si>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</si>
  <si>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</si>
  <si>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</si>
  <si>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</si>
  <si>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</si>
  <si>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</si>
  <si>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</si>
  <si>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</si>
  <si>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</si>
  <si>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</si>
  <si>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</si>
  <si>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</si>
  <si>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</si>
  <si>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</si>
  <si>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</si>
  <si>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</si>
  <si>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</si>
  <si>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</si>
  <si>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</si>
  <si>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</si>
  <si>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</si>
  <si>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</si>
  <si>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</si>
  <si>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</si>
  <si>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</si>
  <si>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</si>
  <si>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</si>
  <si>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</si>
  <si>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</si>
  <si>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</si>
  <si>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</si>
  <si>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</si>
  <si>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</si>
  <si>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</si>
  <si>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</si>
  <si>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</si>
  <si>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</si>
  <si>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</si>
  <si>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</si>
  <si>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</si>
  <si>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</si>
  <si>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</si>
  <si>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</si>
  <si>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</si>
  <si>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</si>
  <si>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</si>
  <si>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</si>
  <si>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</si>
  <si>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</si>
  <si>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</si>
  <si>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</si>
  <si>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</si>
  <si>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</si>
  <si>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</si>
  <si>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</si>
  <si>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</si>
  <si>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</si>
  <si>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</si>
  <si>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</si>
  <si>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</si>
  <si>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</si>
  <si>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</si>
  <si>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</si>
  <si>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</si>
  <si>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</si>
  <si>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</si>
  <si>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</si>
  <si>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</si>
  <si>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</si>
  <si>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</si>
  <si>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</si>
  <si>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</si>
  <si>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</si>
  <si>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</si>
  <si>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</si>
  <si>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</si>
  <si>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</si>
  <si>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</si>
  <si>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</si>
  <si>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</si>
  <si>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</si>
  <si>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</si>
  <si>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</si>
  <si>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</si>
  <si>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</si>
  <si>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</si>
  <si>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</si>
  <si>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</si>
  <si>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</si>
  <si>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</si>
  <si>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</si>
  <si>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</si>
  <si>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</si>
  <si>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</si>
  <si>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</si>
  <si>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</si>
  <si>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</si>
  <si>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</si>
  <si>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</si>
  <si>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</si>
  <si>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</si>
  <si>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</si>
  <si>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</si>
  <si>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</si>
  <si>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</si>
  <si>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</si>
  <si>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</si>
  <si>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</si>
  <si>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</si>
  <si>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</si>
  <si>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</si>
  <si>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</si>
  <si>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</si>
  <si>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</si>
  <si>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</si>
  <si>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</si>
  <si>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</si>
  <si>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</si>
  <si>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</si>
  <si>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</si>
  <si>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</si>
  <si>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</si>
  <si>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</si>
  <si>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</si>
  <si>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</si>
  <si>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</si>
  <si>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</si>
  <si>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</si>
  <si>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</si>
  <si>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</si>
  <si>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</si>
  <si>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</si>
  <si>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</si>
  <si>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</si>
  <si>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</si>
  <si>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</si>
  <si>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</si>
  <si>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</si>
  <si>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</si>
  <si>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</si>
  <si>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</si>
  <si>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</si>
  <si>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</si>
  <si>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</si>
  <si>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</si>
  <si>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</si>
  <si>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</si>
  <si>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</si>
  <si>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</si>
  <si>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</si>
  <si>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</si>
  <si>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</si>
  <si>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</si>
  <si>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</si>
  <si>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</si>
  <si>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</si>
  <si>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</si>
  <si>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</si>
  <si>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</si>
  <si>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</si>
  <si>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</si>
  <si>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</si>
  <si>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</si>
  <si>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</si>
  <si>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</si>
  <si>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</si>
  <si>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</si>
  <si>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</si>
  <si>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</si>
  <si>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</si>
  <si>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</si>
  <si>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</si>
  <si>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</si>
  <si>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</si>
  <si>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</si>
  <si>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</si>
  <si>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</si>
  <si>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</si>
  <si>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</si>
  <si>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</si>
  <si>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</si>
  <si>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</si>
  <si>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</si>
  <si>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</si>
  <si>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</si>
  <si>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</si>
  <si>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</si>
  <si>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</si>
  <si>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</si>
  <si>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</si>
  <si>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</si>
  <si>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</si>
  <si>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</si>
  <si>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</si>
  <si>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</si>
  <si>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</si>
  <si>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</si>
  <si>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</si>
  <si>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</si>
  <si>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</si>
  <si>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</si>
  <si>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</si>
  <si>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</si>
  <si>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</si>
  <si>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</si>
  <si>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</si>
  <si>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</si>
  <si>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</si>
  <si>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</si>
  <si>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</si>
  <si>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</si>
  <si>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</si>
  <si>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</si>
  <si>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</si>
  <si>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</si>
  <si>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</si>
  <si>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</si>
  <si>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</si>
  <si>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</si>
  <si>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</si>
  <si>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</si>
  <si>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</si>
  <si>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</si>
  <si>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</si>
  <si>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</si>
  <si>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</si>
  <si>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</si>
  <si>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</si>
  <si>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</si>
  <si>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</si>
  <si>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</si>
  <si>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</si>
  <si>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</si>
  <si>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</si>
  <si>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</si>
  <si>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</si>
  <si>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</si>
  <si>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</si>
  <si>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</si>
  <si>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</si>
  <si>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</si>
  <si>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</si>
  <si>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</si>
  <si>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</si>
  <si>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</si>
  <si>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</si>
  <si>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</si>
  <si>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</si>
  <si>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</si>
  <si>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</si>
  <si>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</si>
  <si>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</si>
  <si>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</si>
  <si>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</si>
  <si>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</si>
  <si>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</si>
  <si>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</si>
  <si>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</si>
  <si>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</si>
  <si>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</si>
  <si>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</si>
  <si>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</si>
  <si>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</si>
  <si>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</si>
  <si>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</si>
  <si>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</si>
  <si>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</si>
  <si>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</si>
  <si>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</si>
  <si>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</si>
  <si>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</si>
  <si>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</si>
  <si>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</si>
  <si>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</si>
  <si>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</si>
  <si>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</si>
  <si>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</si>
  <si>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</si>
  <si>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</si>
  <si>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</si>
  <si>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</si>
  <si>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</si>
  <si>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</si>
  <si>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</si>
  <si>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</si>
  <si>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</si>
  <si>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</si>
  <si>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</si>
  <si>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</si>
  <si>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</si>
  <si>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</si>
  <si>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</si>
  <si>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</si>
  <si>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</si>
  <si>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</si>
  <si>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</si>
  <si>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</si>
  <si>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</si>
  <si>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</si>
  <si>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</si>
  <si>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</si>
  <si>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</si>
  <si>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</si>
  <si>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</si>
  <si>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</si>
  <si>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</si>
  <si>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</si>
  <si>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</si>
  <si>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</si>
  <si>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</si>
  <si>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</si>
  <si>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</si>
  <si>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</si>
  <si>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</si>
  <si>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</si>
  <si>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</si>
  <si>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</si>
  <si>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</si>
  <si>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</si>
  <si>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</si>
  <si>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</si>
  <si>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</si>
  <si>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</si>
  <si>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</si>
  <si>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</si>
  <si>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</si>
  <si>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</si>
  <si>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</si>
  <si>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</si>
  <si>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</si>
  <si>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</si>
  <si>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</si>
  <si>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</si>
  <si>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</si>
  <si>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</si>
  <si>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</si>
  <si>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</si>
  <si>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</si>
  <si>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</si>
  <si>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</si>
  <si>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</si>
  <si>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</si>
  <si>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</si>
  <si>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</si>
  <si>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</si>
  <si>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</si>
  <si>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</si>
  <si>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</si>
  <si>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</si>
  <si>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</si>
  <si>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</si>
  <si>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</si>
  <si>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</si>
  <si>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</si>
  <si>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</si>
  <si>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</si>
  <si>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</si>
  <si>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</si>
  <si>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</si>
  <si>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</si>
  <si>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</si>
  <si>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</si>
  <si>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</si>
  <si>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</si>
  <si>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</si>
  <si>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</si>
  <si>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</si>
  <si>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</si>
  <si>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</si>
  <si>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</si>
  <si>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</si>
  <si>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</si>
  <si>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</si>
  <si>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</si>
  <si>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</si>
  <si>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</si>
  <si>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</si>
  <si>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</si>
  <si>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</si>
  <si>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</si>
  <si>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</si>
  <si>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</si>
  <si>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</si>
  <si>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</si>
  <si>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</si>
  <si>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</si>
  <si>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</si>
  <si>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</si>
  <si>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</si>
  <si>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</si>
  <si>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</si>
  <si>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</si>
  <si>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</si>
  <si>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</si>
  <si>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</si>
  <si>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</si>
  <si>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</si>
  <si>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</si>
  <si>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</si>
  <si>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</si>
  <si>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</si>
  <si>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</si>
  <si>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</si>
  <si>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</si>
  <si>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</si>
  <si>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</si>
  <si>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</si>
  <si>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</si>
  <si>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</si>
  <si>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</si>
  <si>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</si>
  <si>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</si>
  <si>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</si>
  <si>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</si>
  <si>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</si>
  <si>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</si>
  <si>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</si>
  <si>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</si>
  <si>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</si>
  <si>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</si>
  <si>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</si>
  <si>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</si>
  <si>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</si>
  <si>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</si>
  <si>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</si>
  <si>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</si>
  <si>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</si>
  <si>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</si>
  <si>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</si>
  <si>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</si>
  <si>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</si>
  <si>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</si>
  <si>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</si>
  <si>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</si>
  <si>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</si>
  <si>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</si>
  <si>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</si>
  <si>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</si>
  <si>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</si>
  <si>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</si>
  <si>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</si>
  <si>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</si>
  <si>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</si>
  <si>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</si>
  <si>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</si>
  <si>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</si>
  <si>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</si>
  <si>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</si>
  <si>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</si>
  <si>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</si>
  <si>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</si>
  <si>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</si>
  <si>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</si>
  <si>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</si>
  <si>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</si>
  <si>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</si>
  <si>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</si>
  <si>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</si>
  <si>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</si>
  <si>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</si>
  <si>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</si>
  <si>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</si>
  <si>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</si>
  <si>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</si>
  <si>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</si>
  <si>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</si>
  <si>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</si>
  <si>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</si>
  <si>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</si>
  <si>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</si>
  <si>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</si>
  <si>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</si>
  <si>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</si>
  <si>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</si>
  <si>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</si>
  <si>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</si>
  <si>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</si>
  <si>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</si>
  <si>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</si>
  <si>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</si>
  <si>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</si>
  <si>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</si>
  <si>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</si>
  <si>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</si>
  <si>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</si>
  <si>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</si>
  <si>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</si>
  <si>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</si>
  <si>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</si>
  <si>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</si>
  <si>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</si>
  <si>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</si>
  <si>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</si>
  <si>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</si>
  <si>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</si>
  <si>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</si>
  <si>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</si>
  <si>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</si>
  <si>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</si>
  <si>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</si>
  <si>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</si>
  <si>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</si>
  <si>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</si>
  <si>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</si>
  <si>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</si>
  <si>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</si>
  <si>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</si>
  <si>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</si>
  <si>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</si>
  <si>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</si>
  <si>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</si>
  <si>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</si>
  <si>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</si>
  <si>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</si>
  <si>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</si>
  <si>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</si>
  <si>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</si>
  <si>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</si>
  <si>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</si>
  <si>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</si>
  <si>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</si>
  <si>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</si>
  <si>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</si>
  <si>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</si>
  <si>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</si>
  <si>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</si>
  <si>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</si>
  <si>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</si>
  <si>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</si>
  <si>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</si>
  <si>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</si>
  <si>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</si>
  <si>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</si>
  <si>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</si>
  <si>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</si>
  <si>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</si>
  <si>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</si>
  <si>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</si>
  <si>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</si>
  <si>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</si>
  <si>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</si>
  <si>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</si>
  <si>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</si>
  <si>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</si>
  <si>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</si>
  <si>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</si>
  <si>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</si>
  <si>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</si>
  <si>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</si>
  <si>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</si>
  <si>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</si>
  <si>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</si>
  <si>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</si>
  <si>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</si>
  <si>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</si>
  <si>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</si>
  <si>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</si>
  <si>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</si>
  <si>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</si>
  <si>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</si>
  <si>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</si>
  <si>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</si>
  <si>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</si>
  <si>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</si>
  <si>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</si>
  <si>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</si>
  <si>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</si>
  <si>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</si>
  <si>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</si>
  <si>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</si>
  <si>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</si>
  <si>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</si>
  <si>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</si>
  <si>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</si>
  <si>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</si>
  <si>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</si>
  <si>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</si>
  <si>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</si>
  <si>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</si>
  <si>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</si>
  <si>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</si>
  <si>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</si>
  <si>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</si>
  <si>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</si>
  <si>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</si>
  <si>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</si>
  <si>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</si>
  <si>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</si>
  <si>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</si>
  <si>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</si>
  <si>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</si>
  <si>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</si>
  <si>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</si>
  <si>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</si>
  <si>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</si>
  <si>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</si>
  <si>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</si>
  <si>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</si>
  <si>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</si>
  <si>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</si>
  <si>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</si>
  <si>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</si>
  <si>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</si>
  <si>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</si>
  <si>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</si>
  <si>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</si>
  <si>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</si>
  <si>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</si>
  <si>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</si>
  <si>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</si>
  <si>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</si>
  <si>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</si>
  <si>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</si>
  <si>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</si>
  <si>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</si>
  <si>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</si>
  <si>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</si>
  <si>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</si>
  <si>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</si>
  <si>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</si>
  <si>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</si>
  <si>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</si>
  <si>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</si>
  <si>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</si>
  <si>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</si>
  <si>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</si>
  <si>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</si>
  <si>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</si>
  <si>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</si>
  <si>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</si>
  <si>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</si>
  <si>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</si>
  <si>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</si>
  <si>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</si>
  <si>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</si>
  <si>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</si>
  <si>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</si>
  <si>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</si>
  <si>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</si>
  <si>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</si>
  <si>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</si>
  <si>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</si>
  <si>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</si>
  <si>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</si>
  <si>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</si>
  <si>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</si>
  <si>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</si>
  <si>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</si>
  <si>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</si>
  <si>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</si>
  <si>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</si>
  <si>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</si>
  <si>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</si>
  <si>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</si>
  <si>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</si>
  <si>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</si>
  <si>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</si>
  <si>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</si>
  <si>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</si>
  <si>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</si>
  <si>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</si>
  <si>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</si>
  <si>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</si>
  <si>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</si>
  <si>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</si>
  <si>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</si>
  <si>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</si>
  <si>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</si>
  <si>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</si>
  <si>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</si>
  <si>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</si>
  <si>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</si>
  <si>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</si>
  <si>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</si>
  <si>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</si>
  <si>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</si>
  <si>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</si>
  <si>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</si>
  <si>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</si>
  <si>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</si>
  <si>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</si>
  <si>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</si>
  <si>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</si>
  <si>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</si>
  <si>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</si>
  <si>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</si>
  <si>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</si>
  <si>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</si>
  <si>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</si>
  <si>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</si>
  <si>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</si>
  <si>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</si>
  <si>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</si>
  <si>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</si>
  <si>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</si>
  <si>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</si>
  <si>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</si>
  <si>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</si>
  <si>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</si>
  <si>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</si>
  <si>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</si>
  <si>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</si>
  <si>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</si>
  <si>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</si>
  <si>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</si>
  <si>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</si>
  <si>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</si>
  <si>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</si>
  <si>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</si>
  <si>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</si>
  <si>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</si>
  <si>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</si>
  <si>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</si>
  <si>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</si>
  <si>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</si>
  <si>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</si>
  <si>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</si>
  <si>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</si>
  <si>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</si>
  <si>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</si>
  <si>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</si>
  <si>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</si>
  <si>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</si>
  <si>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</si>
  <si>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</si>
  <si>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</si>
  <si>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</si>
  <si>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</si>
  <si>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</si>
  <si>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</si>
  <si>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</si>
  <si>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</si>
  <si>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</si>
  <si>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</si>
  <si>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</si>
  <si>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</si>
  <si>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</si>
  <si>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</si>
  <si>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</si>
  <si>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</si>
  <si>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</si>
  <si>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</si>
  <si>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</si>
  <si>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</si>
  <si>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</si>
  <si>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</si>
  <si>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</si>
  <si>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</si>
  <si>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</si>
  <si>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</si>
  <si>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</si>
  <si>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</si>
  <si>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</si>
  <si>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</si>
  <si>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</si>
  <si>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</si>
  <si>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</si>
  <si>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</si>
  <si>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</si>
  <si>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</si>
  <si>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</si>
  <si>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</si>
  <si>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</si>
  <si>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</si>
  <si>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</si>
  <si>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</si>
  <si>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</si>
  <si>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</si>
  <si>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</si>
  <si>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</si>
  <si>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</si>
  <si>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</si>
  <si>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</si>
  <si>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</si>
  <si>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</si>
  <si>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</si>
  <si>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</si>
  <si>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</si>
  <si>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</si>
  <si>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</si>
  <si>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</si>
  <si>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</si>
  <si>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</si>
  <si>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</si>
  <si>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</si>
  <si>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</si>
  <si>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</si>
  <si>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</si>
  <si>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</si>
  <si>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</si>
  <si>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</si>
  <si>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</si>
  <si>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</si>
  <si>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</si>
  <si>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</si>
  <si>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</si>
  <si>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</si>
  <si>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</si>
  <si>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</si>
  <si>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</si>
  <si>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</si>
  <si>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</si>
  <si>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</si>
  <si>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</si>
  <si>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</si>
  <si>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</si>
  <si>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</si>
  <si>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</si>
  <si>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</si>
  <si>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</si>
  <si>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</si>
  <si>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</si>
  <si>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</si>
  <si>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</si>
  <si>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</si>
  <si>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</si>
  <si>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</si>
  <si>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</si>
  <si>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</si>
  <si>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</si>
  <si>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</si>
  <si>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</si>
  <si>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</si>
  <si>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</si>
  <si>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</si>
  <si>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</si>
  <si>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</si>
  <si>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</si>
  <si>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</si>
  <si>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</si>
  <si>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</si>
  <si>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</si>
  <si>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</si>
  <si>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</si>
  <si>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</si>
  <si>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</si>
  <si>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</si>
  <si>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</si>
  <si>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</si>
  <si>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</si>
  <si>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</si>
  <si>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</si>
  <si>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</si>
  <si>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</si>
  <si>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</si>
  <si>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</si>
  <si>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</si>
  <si>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</si>
  <si>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</si>
  <si>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</si>
  <si>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</si>
  <si>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</si>
  <si>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</si>
  <si>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</si>
  <si>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</si>
  <si>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</si>
  <si>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</si>
  <si>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</si>
  <si>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</si>
  <si>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</si>
  <si>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</si>
  <si>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</si>
  <si>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</si>
  <si>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</si>
  <si>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</si>
  <si>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</si>
  <si>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</si>
  <si>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</si>
  <si>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</si>
  <si>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</si>
  <si>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</si>
  <si>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</si>
  <si>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</si>
  <si>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</si>
  <si>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</si>
  <si>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</si>
  <si>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</si>
  <si>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</si>
  <si>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</si>
  <si>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</si>
  <si>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</si>
  <si>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</si>
  <si>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</si>
  <si>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</si>
  <si>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</si>
  <si>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</si>
  <si>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</si>
  <si>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</si>
  <si>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</si>
  <si>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</si>
  <si>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</si>
  <si>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</si>
  <si>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</si>
  <si>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</si>
  <si>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</si>
  <si>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</si>
  <si>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</si>
  <si>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</si>
  <si>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</si>
  <si>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</si>
  <si>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</si>
  <si>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</si>
  <si>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</si>
  <si>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</si>
  <si>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</si>
  <si>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</si>
  <si>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</si>
  <si>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</si>
  <si>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</si>
  <si>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</si>
  <si>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</si>
  <si>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</si>
  <si>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</si>
  <si>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</si>
  <si>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</si>
  <si>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</si>
  <si>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</si>
  <si>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</si>
  <si>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</si>
  <si>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</si>
  <si>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</si>
  <si>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</si>
  <si>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</si>
  <si>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</si>
  <si>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</si>
  <si>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</si>
  <si>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</si>
  <si>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</si>
  <si>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</si>
  <si>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</si>
  <si>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</si>
  <si>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</si>
  <si>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</si>
  <si>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</si>
  <si>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</si>
  <si>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</si>
  <si>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</si>
  <si>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</si>
  <si>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</si>
  <si>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</si>
  <si>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</si>
  <si>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</si>
  <si>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</si>
  <si>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</si>
  <si>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</si>
  <si>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</si>
  <si>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</si>
  <si>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</si>
  <si>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</si>
  <si>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</si>
  <si>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</si>
  <si>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</si>
  <si>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</si>
  <si>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</si>
  <si>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</si>
  <si>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</si>
  <si>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</si>
  <si>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</si>
  <si>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</si>
  <si>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</si>
  <si>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</si>
  <si>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</si>
  <si>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</si>
  <si>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</si>
  <si>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</si>
  <si>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</si>
  <si>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</si>
  <si>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</si>
  <si>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</si>
  <si>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</si>
  <si>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</si>
  <si>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</si>
  <si>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</si>
  <si>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</si>
  <si>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</si>
  <si>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</si>
  <si>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</si>
  <si>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</si>
  <si>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</si>
  <si>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</si>
  <si>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</si>
  <si>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</si>
  <si>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</si>
  <si>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</si>
  <si>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</si>
  <si>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</si>
  <si>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</si>
  <si>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</si>
  <si>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</si>
  <si>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</si>
  <si>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</si>
  <si>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</si>
  <si>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</si>
  <si>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</si>
  <si>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</si>
  <si>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</si>
  <si>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</si>
  <si>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</si>
  <si>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</si>
  <si>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</si>
  <si>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</si>
  <si>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</si>
  <si>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</si>
  <si>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</si>
  <si>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</si>
  <si>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</si>
  <si>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</si>
  <si>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</si>
  <si>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</si>
  <si>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</si>
  <si>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</si>
  <si>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</si>
  <si>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</si>
  <si>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</si>
  <si>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</si>
  <si>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</si>
  <si>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</si>
  <si>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</si>
  <si>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</si>
  <si>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</si>
  <si>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</si>
  <si>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</si>
  <si>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</si>
  <si>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</si>
  <si>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</si>
  <si>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</si>
  <si>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</si>
  <si>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</si>
  <si>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</si>
  <si>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</si>
  <si>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</si>
  <si>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</si>
  <si>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</si>
  <si>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</si>
  <si>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</si>
  <si>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</si>
  <si>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</si>
  <si>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</si>
  <si>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</si>
  <si>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</si>
  <si>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</si>
  <si>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</si>
  <si>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</si>
  <si>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</si>
  <si>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</si>
  <si>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</si>
  <si>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</si>
  <si>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</si>
  <si>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</si>
  <si>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</si>
  <si>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</si>
  <si>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</si>
  <si>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</si>
  <si>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</si>
  <si>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</si>
  <si>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</si>
  <si>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</si>
  <si>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</si>
  <si>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</si>
  <si>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</si>
  <si>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</si>
  <si>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</si>
  <si>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</si>
  <si>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</si>
  <si>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</si>
  <si>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</si>
  <si>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</si>
  <si>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</si>
  <si>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</si>
  <si>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</si>
  <si>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</si>
  <si>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</si>
  <si>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</si>
  <si>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</si>
  <si>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</si>
  <si>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</si>
  <si>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</si>
  <si>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</si>
  <si>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</si>
  <si>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</si>
  <si>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</si>
  <si>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</si>
  <si>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</si>
  <si>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</si>
  <si>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</si>
  <si>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</si>
  <si>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</si>
  <si>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</si>
  <si>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</si>
  <si>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</si>
  <si>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</si>
  <si>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</si>
  <si>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</si>
  <si>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</si>
  <si>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</si>
  <si>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</si>
  <si>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</si>
  <si>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</si>
  <si>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</si>
  <si>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</si>
  <si>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</si>
  <si>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</si>
  <si>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</si>
  <si>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</si>
  <si>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</si>
  <si>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</si>
  <si>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</si>
  <si>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</si>
  <si>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</si>
  <si>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</si>
  <si>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</si>
  <si>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</si>
  <si>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</si>
  <si>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</si>
  <si>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</si>
  <si>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</si>
  <si>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</si>
  <si>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</si>
  <si>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</si>
  <si>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</si>
  <si>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</si>
  <si>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</si>
  <si>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</si>
  <si>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</si>
  <si>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</si>
  <si>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</si>
  <si>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</si>
  <si>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</si>
  <si>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</si>
  <si>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</si>
  <si>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</si>
  <si>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</si>
  <si>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</si>
  <si>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</si>
  <si>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</si>
  <si>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</si>
  <si>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</si>
  <si>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</si>
  <si>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</si>
  <si>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</si>
  <si>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</si>
  <si>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</si>
  <si>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</si>
  <si>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</si>
  <si>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</si>
  <si>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</si>
  <si>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</si>
  <si>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</si>
  <si>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</si>
  <si>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</si>
  <si>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</si>
  <si>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</si>
  <si>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</si>
  <si>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</si>
  <si>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</si>
  <si>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</si>
  <si>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</si>
  <si>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</si>
  <si>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</si>
  <si>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</si>
  <si>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</si>
  <si>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</si>
  <si>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</si>
  <si>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</si>
  <si>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</si>
  <si>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</si>
  <si>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</si>
  <si>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</si>
  <si>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</si>
  <si>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</si>
  <si>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</si>
  <si>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</si>
  <si>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</si>
  <si>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</si>
  <si>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</si>
  <si>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</si>
  <si>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</si>
  <si>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</si>
  <si>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</si>
  <si>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</si>
  <si>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</si>
  <si>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</si>
  <si>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</si>
  <si>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</si>
  <si>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</si>
  <si>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</si>
  <si>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</si>
  <si>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</si>
  <si>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</si>
  <si>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</si>
  <si>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</si>
  <si>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</si>
  <si>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</si>
  <si>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</si>
  <si>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</si>
  <si>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</si>
  <si>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</si>
  <si>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</si>
  <si>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</si>
  <si>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</si>
  <si>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</si>
  <si>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</si>
  <si>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</si>
  <si>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</si>
  <si>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</si>
  <si>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</si>
  <si>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</si>
  <si>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</si>
  <si>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</si>
  <si>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</si>
  <si>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</si>
  <si>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</si>
  <si>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</si>
  <si>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</si>
  <si>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</si>
  <si>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</si>
  <si>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</si>
  <si>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</si>
  <si>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</si>
  <si>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</si>
  <si>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</si>
  <si>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</si>
  <si>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</si>
  <si>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</si>
  <si>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</si>
  <si>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</si>
  <si>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</si>
  <si>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</si>
  <si>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</si>
  <si>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</si>
  <si>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</si>
  <si>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</si>
  <si>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</si>
  <si>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</si>
  <si>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</si>
  <si>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</si>
  <si>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</si>
  <si>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</si>
  <si>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</si>
  <si>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</si>
  <si>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</si>
  <si>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</si>
  <si>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</si>
  <si>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</si>
  <si>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</si>
  <si>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</si>
  <si>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</si>
  <si>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</si>
  <si>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</si>
  <si>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</si>
  <si>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</si>
  <si>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</si>
  <si>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</si>
  <si>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</si>
  <si>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</si>
  <si>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</si>
  <si>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</si>
  <si>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</si>
  <si>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</si>
  <si>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</si>
  <si>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</si>
  <si>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</si>
  <si>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</si>
  <si>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</si>
  <si>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</si>
  <si>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</si>
  <si>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</si>
  <si>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</si>
  <si>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</si>
  <si>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</si>
  <si>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</si>
  <si>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</si>
  <si>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</si>
  <si>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</si>
  <si>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</si>
  <si>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</si>
  <si>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</si>
  <si>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</si>
  <si>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</si>
  <si>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</si>
  <si>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</si>
  <si>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</si>
  <si>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</si>
  <si>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</si>
  <si>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</si>
  <si>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</si>
  <si>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</si>
  <si>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</si>
  <si>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</si>
  <si>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</si>
  <si>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</si>
  <si>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</si>
  <si>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</si>
  <si>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</si>
  <si>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</si>
  <si>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</si>
  <si>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</si>
  <si>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</si>
  <si>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</si>
  <si>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</si>
  <si>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</si>
  <si>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</si>
  <si>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</si>
  <si>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</si>
  <si>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</si>
  <si>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</si>
  <si>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</si>
  <si>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</si>
  <si>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</si>
  <si>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</si>
  <si>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</si>
  <si>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</si>
  <si>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</si>
  <si>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</si>
  <si>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</si>
  <si>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</si>
  <si>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</si>
  <si>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</si>
  <si>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</si>
  <si>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</si>
  <si>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</si>
  <si>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</si>
  <si>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</si>
  <si>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</si>
  <si>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</si>
  <si>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</si>
  <si>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</si>
  <si>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</si>
  <si>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</si>
  <si>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</si>
  <si>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</si>
  <si>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</si>
  <si>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</si>
  <si>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</si>
  <si>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</si>
  <si>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</si>
  <si>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</si>
  <si>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</si>
  <si>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</si>
  <si>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</si>
  <si>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</si>
  <si>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</si>
  <si>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</si>
  <si>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</si>
  <si>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</si>
  <si>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</si>
  <si>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</si>
  <si>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</si>
  <si>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</si>
  <si>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</si>
  <si>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</si>
  <si>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</si>
  <si>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</si>
  <si>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</si>
  <si>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</si>
  <si>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</si>
  <si>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</si>
  <si>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</si>
  <si>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</si>
  <si>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</si>
  <si>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</si>
  <si>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</si>
  <si>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</si>
  <si>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</si>
  <si>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</si>
  <si>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</si>
  <si>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</si>
  <si>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</si>
  <si>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</si>
  <si>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</si>
  <si>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</si>
  <si>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</si>
  <si>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</si>
  <si>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</si>
  <si>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</si>
  <si>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</si>
  <si>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</si>
  <si>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</si>
  <si>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</si>
  <si>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</si>
  <si>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</si>
  <si>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</si>
  <si>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</si>
  <si>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</si>
  <si>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</si>
  <si>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</si>
  <si>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</si>
  <si>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</si>
  <si>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</si>
  <si>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</si>
  <si>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</si>
  <si>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</si>
  <si>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</si>
  <si>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</si>
  <si>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</si>
  <si>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</si>
  <si>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</si>
  <si>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</si>
  <si>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</si>
  <si>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</si>
  <si>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</si>
  <si>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</si>
  <si>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</si>
  <si>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</si>
  <si>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</si>
  <si>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</si>
  <si>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</si>
  <si>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</si>
  <si>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</si>
  <si>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</si>
  <si>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</si>
  <si>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</si>
  <si>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</si>
  <si>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</si>
  <si>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</si>
  <si>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</si>
  <si>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</si>
  <si>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</si>
  <si>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</si>
  <si>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</si>
  <si>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</si>
  <si>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</si>
  <si>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</si>
  <si>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</si>
  <si>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</si>
  <si>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</si>
  <si>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</si>
  <si>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</si>
  <si>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</si>
  <si>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</si>
  <si>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</si>
  <si>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</si>
  <si>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</si>
  <si>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</si>
  <si>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</si>
  <si>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</si>
  <si>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</si>
  <si>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</si>
  <si>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</si>
  <si>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</si>
  <si>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</si>
  <si>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</si>
  <si>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</si>
  <si>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</si>
  <si>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</si>
  <si>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</si>
  <si>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</si>
  <si>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</si>
  <si>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</si>
  <si>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</si>
  <si>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</si>
  <si>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</si>
  <si>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</si>
  <si>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</si>
  <si>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</si>
  <si>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</si>
  <si>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</si>
  <si>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</si>
  <si>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</si>
  <si>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</si>
  <si>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</si>
  <si>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</si>
  <si>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</si>
  <si>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</si>
  <si>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</si>
  <si>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</si>
  <si>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</si>
  <si>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</si>
  <si>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</si>
  <si>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</si>
  <si>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</si>
  <si>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</si>
  <si>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</si>
  <si>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</si>
  <si>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</si>
  <si>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</si>
  <si>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</si>
  <si>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</si>
  <si>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</si>
  <si>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</si>
  <si>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</si>
  <si>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</si>
  <si>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</si>
  <si>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</si>
  <si>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</si>
  <si>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</si>
  <si>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</si>
  <si>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</si>
  <si>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</si>
  <si>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</si>
  <si>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</si>
  <si>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</si>
  <si>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</si>
  <si>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</si>
  <si>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</si>
  <si>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</si>
  <si>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</si>
  <si>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</si>
  <si>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</si>
  <si>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</si>
  <si>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</si>
  <si>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</si>
  <si>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</si>
  <si>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</si>
  <si>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</si>
  <si>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</si>
  <si>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</si>
  <si>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</si>
  <si>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</si>
  <si>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</si>
  <si>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</si>
  <si>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</si>
  <si>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</si>
  <si>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</si>
  <si>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</si>
  <si>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</si>
  <si>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</si>
  <si>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</si>
  <si>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</si>
  <si>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</si>
  <si>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</si>
  <si>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</si>
  <si>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</si>
  <si>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</si>
  <si>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</si>
  <si>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</si>
  <si>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</si>
  <si>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</si>
  <si>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</si>
  <si>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</si>
  <si>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</si>
  <si>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</si>
  <si>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</si>
  <si>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</si>
  <si>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</si>
  <si>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</si>
  <si>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</si>
  <si>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</si>
  <si>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</si>
  <si>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</si>
  <si>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</si>
  <si>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</si>
  <si>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</si>
  <si>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</si>
  <si>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</si>
  <si>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</si>
  <si>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</si>
  <si>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</si>
  <si>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</si>
  <si>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</si>
  <si>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</si>
  <si>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</si>
  <si>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</si>
  <si>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</si>
  <si>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</si>
  <si>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</si>
  <si>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</si>
  <si>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</si>
  <si>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</si>
  <si>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</si>
  <si>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</si>
  <si>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</si>
  <si>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</si>
  <si>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</si>
  <si>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</si>
  <si>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</si>
  <si>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</si>
  <si>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</si>
  <si>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</si>
  <si>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</si>
  <si>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</si>
  <si>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</si>
  <si>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</si>
  <si>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</si>
  <si>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</si>
  <si>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</si>
  <si>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</si>
  <si>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</si>
  <si>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</si>
  <si>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</si>
  <si>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</si>
  <si>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</si>
  <si>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</si>
  <si>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</si>
  <si>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</si>
  <si>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</si>
  <si>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</si>
  <si>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</si>
  <si>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</si>
  <si>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</si>
  <si>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</si>
  <si>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</si>
  <si>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</si>
  <si>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</si>
  <si>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</si>
  <si>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</si>
  <si>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</si>
  <si>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</si>
  <si>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</si>
  <si>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</si>
  <si>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</si>
  <si>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</si>
  <si>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</si>
  <si>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</si>
  <si>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</si>
  <si>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</si>
  <si>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</si>
  <si>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</si>
  <si>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</si>
  <si>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</si>
  <si>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</si>
  <si>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</si>
  <si>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</si>
  <si>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</si>
  <si>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</si>
  <si>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</si>
  <si>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</si>
  <si>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</si>
  <si>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</si>
  <si>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</si>
  <si>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</si>
  <si>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</si>
  <si>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</si>
  <si>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</si>
  <si>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</si>
  <si>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</si>
  <si>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</si>
  <si>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</si>
  <si>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</si>
  <si>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</si>
  <si>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</si>
  <si>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</si>
  <si>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</si>
  <si>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</si>
  <si>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</si>
  <si>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</si>
  <si>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</si>
  <si>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</si>
  <si>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</si>
  <si>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</si>
  <si>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</si>
  <si>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</si>
  <si>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</si>
  <si>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</si>
  <si>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</si>
  <si>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</si>
  <si>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</si>
  <si>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</si>
  <si>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</si>
  <si>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</si>
  <si>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</si>
  <si>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</si>
  <si>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</si>
  <si>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</si>
  <si>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</si>
  <si>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</si>
  <si>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</si>
  <si>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</si>
  <si>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</si>
  <si>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</si>
  <si>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</si>
  <si>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</si>
  <si>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</si>
  <si>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</si>
  <si>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</si>
  <si>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</si>
  <si>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</si>
  <si>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</si>
  <si>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</si>
  <si>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</si>
  <si>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</si>
  <si>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</si>
  <si>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</si>
  <si>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</si>
  <si>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</si>
  <si>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</si>
  <si>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</si>
  <si>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</si>
  <si>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</si>
  <si>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</si>
  <si>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</si>
  <si>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</si>
  <si>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</si>
  <si>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</si>
  <si>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</si>
  <si>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</si>
  <si>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</si>
  <si>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</si>
  <si>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</si>
  <si>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</si>
  <si>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</si>
  <si>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</si>
  <si>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</si>
  <si>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</si>
  <si>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</si>
  <si>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</si>
  <si>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</si>
  <si>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</si>
  <si>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</si>
  <si>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</si>
  <si>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</si>
  <si>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</si>
  <si>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</si>
  <si>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</si>
  <si>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</si>
  <si>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</si>
  <si>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</si>
  <si>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</si>
  <si>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</si>
  <si>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</si>
  <si>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</si>
  <si>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</si>
  <si>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</si>
  <si>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</si>
  <si>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</si>
  <si>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</si>
  <si>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</si>
  <si>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</si>
  <si>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</si>
  <si>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</si>
  <si>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</si>
  <si>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</si>
  <si>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</si>
  <si>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</si>
  <si>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</si>
  <si>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</si>
  <si>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</si>
  <si>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</si>
  <si>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</si>
  <si>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</si>
  <si>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</si>
  <si>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</si>
  <si>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</si>
  <si>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</si>
  <si>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</si>
  <si>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</si>
  <si>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</si>
  <si>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</si>
  <si>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</si>
  <si>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</si>
  <si>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</si>
  <si>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</si>
  <si>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</si>
  <si>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</si>
  <si>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</si>
  <si>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</si>
  <si>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</si>
  <si>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</si>
  <si>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</si>
  <si>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</si>
  <si>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</si>
  <si>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</si>
  <si>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</si>
  <si>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</si>
  <si>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</si>
  <si>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</si>
  <si>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</si>
  <si>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</si>
  <si>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</si>
  <si>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</si>
  <si>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</si>
  <si>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</si>
  <si>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</si>
  <si>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</si>
  <si>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</si>
  <si>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</si>
  <si>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</si>
  <si>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</si>
  <si>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</si>
  <si>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</si>
  <si>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</si>
  <si>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</si>
  <si>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</si>
  <si>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</si>
  <si>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</si>
  <si>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</si>
  <si>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</si>
  <si>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</si>
  <si>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</si>
  <si>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</si>
  <si>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</si>
  <si>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</si>
  <si>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</si>
  <si>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</si>
  <si>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</si>
  <si>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</si>
  <si>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</si>
  <si>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</si>
  <si>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</si>
  <si>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</si>
  <si>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</si>
  <si>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</si>
  <si>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</si>
  <si>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</si>
  <si>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</si>
  <si>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</si>
  <si>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</si>
  <si>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</si>
  <si>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</si>
  <si>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</si>
  <si>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</si>
  <si>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</si>
  <si>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</si>
  <si>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</si>
  <si>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</si>
  <si>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</si>
  <si>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</si>
  <si>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</si>
  <si>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</si>
  <si>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</si>
  <si>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</si>
  <si>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</si>
  <si>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</si>
  <si>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</si>
  <si>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</si>
  <si>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</si>
  <si>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</si>
  <si>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</si>
  <si>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</si>
  <si>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</si>
  <si>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</si>
  <si>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</si>
  <si>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</si>
  <si>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</si>
  <si>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</si>
  <si>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</si>
  <si>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</si>
  <si>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</si>
  <si>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</si>
  <si>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</si>
  <si>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</si>
  <si>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</si>
  <si>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</si>
  <si>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</si>
  <si>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</si>
  <si>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</si>
  <si>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</si>
  <si>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</si>
  <si>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</si>
  <si>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</si>
  <si>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</si>
  <si>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</si>
  <si>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</si>
  <si>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</si>
  <si>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</si>
  <si>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</si>
  <si>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</si>
  <si>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</si>
  <si>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</si>
  <si>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</si>
  <si>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</si>
  <si>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</si>
  <si>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</si>
  <si>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</si>
  <si>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</si>
  <si>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</si>
  <si>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</si>
  <si>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</si>
  <si>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</si>
  <si>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</si>
  <si>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</si>
  <si>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</si>
  <si>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</si>
  <si>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</si>
  <si>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</si>
  <si>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</si>
  <si>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</si>
  <si>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</si>
  <si>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</si>
  <si>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</si>
  <si>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</si>
  <si>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</si>
  <si>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</si>
  <si>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</si>
  <si>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</si>
  <si>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</si>
  <si>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</si>
  <si>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</si>
  <si>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</si>
  <si>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</si>
  <si>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</si>
  <si>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</si>
  <si>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</si>
  <si>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</si>
  <si>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</si>
  <si>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</si>
  <si>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</si>
  <si>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</si>
  <si>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</si>
  <si>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</si>
  <si>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</si>
  <si>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</si>
  <si>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</si>
  <si>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</si>
  <si>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</si>
  <si>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</si>
  <si>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</si>
  <si>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</si>
  <si>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</si>
  <si>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</si>
  <si>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</si>
  <si>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</si>
  <si>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</si>
  <si>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</si>
  <si>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</si>
  <si>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</si>
  <si>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</si>
  <si>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</si>
  <si>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</si>
  <si>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</si>
  <si>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</si>
  <si>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</si>
  <si>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</si>
  <si>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</si>
  <si>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</si>
  <si>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</si>
  <si>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</si>
  <si>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</si>
  <si>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</si>
  <si>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</si>
  <si>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</si>
  <si>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</si>
  <si>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</si>
  <si>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</si>
  <si>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</si>
  <si>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</si>
  <si>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</si>
  <si>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</si>
  <si>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</si>
  <si>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</si>
  <si>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</si>
  <si>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</si>
  <si>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</si>
  <si>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</si>
  <si>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</si>
  <si>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</si>
  <si>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</si>
  <si>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</si>
  <si>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</si>
  <si>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</si>
  <si>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</si>
  <si>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</si>
  <si>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</si>
  <si>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</si>
  <si>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</si>
  <si>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</si>
  <si>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</si>
  <si>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</si>
  <si>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</si>
  <si>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</si>
  <si>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</si>
  <si>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</si>
  <si>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</si>
  <si>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</si>
  <si>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</si>
  <si>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</si>
  <si>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</si>
  <si>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</si>
  <si>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</si>
  <si>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</si>
  <si>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</si>
  <si>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</si>
  <si>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</si>
  <si>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</si>
  <si>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</si>
  <si>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</si>
  <si>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</si>
  <si>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</si>
  <si>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</si>
  <si>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</si>
  <si>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</si>
  <si>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</si>
  <si>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</si>
  <si>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</si>
  <si>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</si>
  <si>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</si>
  <si>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</si>
  <si>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</si>
  <si>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</si>
  <si>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</si>
  <si>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</si>
  <si>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</si>
  <si>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</si>
  <si>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</si>
  <si>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</si>
  <si>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</si>
  <si>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</si>
  <si>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</si>
  <si>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</si>
  <si>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</si>
  <si>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</si>
  <si>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</si>
  <si>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</si>
  <si>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</si>
  <si>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</si>
  <si>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</si>
  <si>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</si>
  <si>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</si>
  <si>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</si>
  <si>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</si>
  <si>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</si>
  <si>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</si>
  <si>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</si>
  <si>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</si>
  <si>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</si>
  <si>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</si>
  <si>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</si>
  <si>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</si>
  <si>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</si>
  <si>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</si>
  <si>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</si>
  <si>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</si>
  <si>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</si>
  <si>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</si>
  <si>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</si>
  <si>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</si>
  <si>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</si>
  <si>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</si>
  <si>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</si>
  <si>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</si>
  <si>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</si>
  <si>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</si>
  <si>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</si>
  <si>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</si>
  <si>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</si>
  <si>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</si>
  <si>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</si>
  <si>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</si>
  <si>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</si>
  <si>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</si>
  <si>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</si>
  <si>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</si>
  <si>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</si>
  <si>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</si>
  <si>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</si>
  <si>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</si>
  <si>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</si>
  <si>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</si>
  <si>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</si>
  <si>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</si>
  <si>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</si>
  <si>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</si>
  <si>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</si>
  <si>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</si>
  <si>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</si>
  <si>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</si>
  <si>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</si>
  <si>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</si>
  <si>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</si>
  <si>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</si>
  <si>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</si>
  <si>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</si>
  <si>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</si>
  <si>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</si>
  <si>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</si>
  <si>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</si>
  <si>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</si>
  <si>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</si>
  <si>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</si>
  <si>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</si>
  <si>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</si>
  <si>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</si>
  <si>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</si>
  <si>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</si>
  <si>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</si>
  <si>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</si>
  <si>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</si>
  <si>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</si>
  <si>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</si>
  <si>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</si>
  <si>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</si>
  <si>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</si>
  <si>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</si>
  <si>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</si>
  <si>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</si>
  <si>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</si>
  <si>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</si>
  <si>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</si>
  <si>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</si>
  <si>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</si>
  <si>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</si>
  <si>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</si>
  <si>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</si>
  <si>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</si>
  <si>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</si>
  <si>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</si>
  <si>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</si>
  <si>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</si>
  <si>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</si>
  <si>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</si>
  <si>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</si>
  <si>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</si>
  <si>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</si>
  <si>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</si>
  <si>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</si>
  <si>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</si>
  <si>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</si>
  <si>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</si>
  <si>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</si>
  <si>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</si>
  <si>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</si>
  <si>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</si>
  <si>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</si>
  <si>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</si>
  <si>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</si>
  <si>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</si>
  <si>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</si>
  <si>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</si>
  <si>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</si>
  <si>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</si>
  <si>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</si>
  <si>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</si>
  <si>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</si>
  <si>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</si>
  <si>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</si>
  <si>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</si>
  <si>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</si>
  <si>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</si>
  <si>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</si>
  <si>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</si>
  <si>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</si>
  <si>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</si>
  <si>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</si>
  <si>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</si>
  <si>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</si>
  <si>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</si>
  <si>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</si>
  <si>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</si>
  <si>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</si>
  <si>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</si>
  <si>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</si>
  <si>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</si>
  <si>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</si>
  <si>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</si>
  <si>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</si>
  <si>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</si>
  <si>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</si>
  <si>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</si>
  <si>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</si>
  <si>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</si>
  <si>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</si>
  <si>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</si>
  <si>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</si>
  <si>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</si>
  <si>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</si>
  <si>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</si>
  <si>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</si>
  <si>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</si>
  <si>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</si>
  <si>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</si>
  <si>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</si>
  <si>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</si>
  <si>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</si>
  <si>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</si>
  <si>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</si>
  <si>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</si>
  <si>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</si>
  <si>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</si>
  <si>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</si>
  <si>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</si>
  <si>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</si>
  <si>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</si>
  <si>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</si>
  <si>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</si>
  <si>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</si>
  <si>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</si>
  <si>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</si>
  <si>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</si>
  <si>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</si>
  <si>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</si>
  <si>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</si>
  <si>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</si>
  <si>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</si>
  <si>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</si>
  <si>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</si>
  <si>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</si>
  <si>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</si>
  <si>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</si>
  <si>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</si>
  <si>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</si>
  <si>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</si>
  <si>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</si>
  <si>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</si>
  <si>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</si>
  <si>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</si>
  <si>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</si>
  <si>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</si>
  <si>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</si>
  <si>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</si>
  <si>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</si>
  <si>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</si>
  <si>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</si>
  <si>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</si>
  <si>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</si>
  <si>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</si>
  <si>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</si>
  <si>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</si>
  <si>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</si>
  <si>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</si>
  <si>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</si>
  <si>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</si>
  <si>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</si>
  <si>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</si>
  <si>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</si>
  <si>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</si>
  <si>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</si>
  <si>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</si>
  <si>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</si>
  <si>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</si>
  <si>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</si>
  <si>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</si>
  <si>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</si>
  <si>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</si>
  <si>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</si>
  <si>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</si>
  <si>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</si>
  <si>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</si>
  <si>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</si>
  <si>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</si>
  <si>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</si>
  <si>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</si>
  <si>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</si>
  <si>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</si>
  <si>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</si>
  <si>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</si>
  <si>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</si>
  <si>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</si>
  <si>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</si>
  <si>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</si>
  <si>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</si>
  <si>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</si>
  <si>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</si>
  <si>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</si>
  <si>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</si>
  <si>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</si>
  <si>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</si>
  <si>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</si>
  <si>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</si>
  <si>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</si>
  <si>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</si>
  <si>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</si>
  <si>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</si>
  <si>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</si>
  <si>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</si>
  <si>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</si>
  <si>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</si>
  <si>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</si>
  <si>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</si>
  <si>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</si>
  <si>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</si>
  <si>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</si>
  <si>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</si>
  <si>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</si>
  <si>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</si>
  <si>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</si>
  <si>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</si>
  <si>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</si>
  <si>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</si>
  <si>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</si>
  <si>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</si>
  <si>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</si>
  <si>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</si>
  <si>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</si>
  <si>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</si>
  <si>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</si>
  <si>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</si>
  <si>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</si>
  <si>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</si>
  <si>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</si>
  <si>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</si>
  <si>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</si>
  <si>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</si>
  <si>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</si>
  <si>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</si>
  <si>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</si>
  <si>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</si>
  <si>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</si>
  <si>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</si>
  <si>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</si>
  <si>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</si>
  <si>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</si>
  <si>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</si>
  <si>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</si>
  <si>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</si>
  <si>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</si>
  <si>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</si>
  <si>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</si>
  <si>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</si>
  <si>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</si>
  <si>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</si>
  <si>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</si>
  <si>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</si>
  <si>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</si>
  <si>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</si>
  <si>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</si>
  <si>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</si>
  <si>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</si>
  <si>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</si>
  <si>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</si>
  <si>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</si>
  <si>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</si>
  <si>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</si>
  <si>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</si>
  <si>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</si>
  <si>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</si>
  <si>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</si>
  <si>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</si>
  <si>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</si>
  <si>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</si>
  <si>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</si>
  <si>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</si>
  <si>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</si>
  <si>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</si>
  <si>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</si>
  <si>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</si>
  <si>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</si>
  <si>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</si>
  <si>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</si>
  <si>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</si>
  <si>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</si>
  <si>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</si>
  <si>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</si>
  <si>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</si>
  <si>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</si>
  <si>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</si>
  <si>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</si>
  <si>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</si>
  <si>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</si>
  <si>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</si>
  <si>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</si>
  <si>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</si>
  <si>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</si>
  <si>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</si>
  <si>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</si>
  <si>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</si>
  <si>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</si>
  <si>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</si>
  <si>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</si>
  <si>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</si>
  <si>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</si>
  <si>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</si>
  <si>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</si>
  <si>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</si>
  <si>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</si>
  <si>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</si>
  <si>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</si>
  <si>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</si>
  <si>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</si>
  <si>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</si>
  <si>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</si>
  <si>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</si>
  <si>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</si>
  <si>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</si>
  <si>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</si>
  <si>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</si>
  <si>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</si>
  <si>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</si>
  <si>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</si>
  <si>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</si>
  <si>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</si>
  <si>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</si>
  <si>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</si>
  <si>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</si>
  <si>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</si>
  <si>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</si>
  <si>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</si>
  <si>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</si>
  <si>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</si>
  <si>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</si>
  <si>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</si>
  <si>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</si>
  <si>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</si>
  <si>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</si>
  <si>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</si>
  <si>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</si>
  <si>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</si>
  <si>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</si>
  <si>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</si>
  <si>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</si>
  <si>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</si>
  <si>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</si>
  <si>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</si>
  <si>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</si>
  <si>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</si>
  <si>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</si>
  <si>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</si>
  <si>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</si>
  <si>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</si>
  <si>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</si>
  <si>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</si>
  <si>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</si>
  <si>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</si>
  <si>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</si>
  <si>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</si>
  <si>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</si>
  <si>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</si>
  <si>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</si>
  <si>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</si>
  <si>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</si>
  <si>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</si>
  <si>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</si>
  <si>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</si>
  <si>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</si>
  <si>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</si>
  <si>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</si>
  <si>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</si>
  <si>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</si>
  <si>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</si>
  <si>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</si>
  <si>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</si>
  <si>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</si>
  <si>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</si>
  <si>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</si>
  <si>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</si>
  <si>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</si>
  <si>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</si>
  <si>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</si>
  <si>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</si>
  <si>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</si>
  <si>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</si>
  <si>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</si>
  <si>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</si>
  <si>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</si>
  <si>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</si>
  <si>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</si>
  <si>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</si>
  <si>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</si>
  <si>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</si>
  <si>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</si>
  <si>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</si>
  <si>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</si>
  <si>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</si>
  <si>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</si>
  <si>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</si>
  <si>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</si>
  <si>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</si>
  <si>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</si>
  <si>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</si>
  <si>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</si>
  <si>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</si>
  <si>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</si>
  <si>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</si>
  <si>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</si>
  <si>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</si>
  <si>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</si>
  <si>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</si>
  <si>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</si>
  <si>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</si>
  <si>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</si>
  <si>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</si>
  <si>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</si>
  <si>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</si>
  <si>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</si>
  <si>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</si>
  <si>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</si>
  <si>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</si>
  <si>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</si>
  <si>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</si>
  <si>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</si>
  <si>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</si>
  <si>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</si>
  <si>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</si>
  <si>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</si>
  <si>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</si>
  <si>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</si>
  <si>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</si>
  <si>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</si>
  <si>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</si>
  <si>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</si>
  <si>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</si>
  <si>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</si>
  <si>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</si>
  <si>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</si>
  <si>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</si>
  <si>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</si>
  <si>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</si>
  <si>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</si>
  <si>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</si>
  <si>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</si>
  <si>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</si>
  <si>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</si>
  <si>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</si>
  <si>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</si>
  <si>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</si>
  <si>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</si>
  <si>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</si>
  <si>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</si>
  <si>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</si>
  <si>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</si>
  <si>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</si>
  <si>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</si>
  <si>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</si>
  <si>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</si>
  <si>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</si>
  <si>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</si>
  <si>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</si>
  <si>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</si>
  <si>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</si>
  <si>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</si>
  <si>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</si>
  <si>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</si>
  <si>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</si>
  <si>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</si>
  <si>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</si>
  <si>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</si>
  <si>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</si>
  <si>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</si>
  <si>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</si>
  <si>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</si>
  <si>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</si>
  <si>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</si>
  <si>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</si>
  <si>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</si>
  <si>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</si>
  <si>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</si>
  <si>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</si>
  <si>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</si>
  <si>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</si>
  <si>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</si>
  <si>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</si>
  <si>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</si>
  <si>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</si>
  <si>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</si>
  <si>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</si>
  <si>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</si>
  <si>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</si>
  <si>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</si>
  <si>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</si>
  <si>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</si>
  <si>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</si>
  <si>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</si>
  <si>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</si>
  <si>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</si>
  <si>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</si>
  <si>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</si>
  <si>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</si>
  <si>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</si>
  <si>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</si>
  <si>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</si>
  <si>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</si>
  <si>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</si>
  <si>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</si>
  <si>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</si>
  <si>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</si>
  <si>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</si>
  <si>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</si>
  <si>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</si>
  <si>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</si>
  <si>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</si>
  <si>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</si>
  <si>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</si>
  <si>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</si>
  <si>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</si>
  <si>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</si>
  <si>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</si>
  <si>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</si>
  <si>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</si>
  <si>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</si>
  <si>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</si>
  <si>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</si>
  <si>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</si>
  <si>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</si>
  <si>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</si>
  <si>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</si>
  <si>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</si>
  <si>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</si>
  <si>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</si>
  <si>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</si>
  <si>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</si>
  <si>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</si>
  <si>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</si>
  <si>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</si>
  <si>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</si>
  <si>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</si>
  <si>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</si>
  <si>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</si>
  <si>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</si>
  <si>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</si>
  <si>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</si>
  <si>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</si>
  <si>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</si>
  <si>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</si>
  <si>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</si>
  <si>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</si>
  <si>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</si>
  <si>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</si>
  <si>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</si>
  <si>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</si>
  <si>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</si>
  <si>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</si>
  <si>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</si>
  <si>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</si>
  <si>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</si>
  <si>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</si>
  <si>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</si>
  <si>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</si>
  <si>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</si>
  <si>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</si>
  <si>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</si>
  <si>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</si>
  <si>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</si>
  <si>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</si>
  <si>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</si>
  <si>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</si>
  <si>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</si>
  <si>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</si>
  <si>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</si>
  <si>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</si>
  <si>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</si>
  <si>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</si>
  <si>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</si>
  <si>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</si>
  <si>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</si>
  <si>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</si>
  <si>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</si>
  <si>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</si>
  <si>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</si>
  <si>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</si>
  <si>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</si>
  <si>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</si>
  <si>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</si>
  <si>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</si>
  <si>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</si>
  <si>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</si>
  <si>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</si>
  <si>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</si>
  <si>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</si>
  <si>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</si>
  <si>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</si>
  <si>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</si>
  <si>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</si>
  <si>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</si>
  <si>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</si>
  <si>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</si>
  <si>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</si>
  <si>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</si>
  <si>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</si>
  <si>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</si>
  <si>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</si>
  <si>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</si>
  <si>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</si>
  <si>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</si>
  <si>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</si>
  <si>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</si>
  <si>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</si>
  <si>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</si>
  <si>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</si>
  <si>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</si>
  <si>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</si>
  <si>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</si>
  <si>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</si>
  <si>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</si>
  <si>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</si>
  <si>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</si>
  <si>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</si>
  <si>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</si>
  <si>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</si>
  <si>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</si>
  <si>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</si>
  <si>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</si>
  <si>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</si>
  <si>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</si>
  <si>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</si>
  <si>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</si>
  <si>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</si>
  <si>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</si>
  <si>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</si>
  <si>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</si>
  <si>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</si>
  <si>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</si>
  <si>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</si>
  <si>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</si>
  <si>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</si>
  <si>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</si>
  <si>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</si>
  <si>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</si>
  <si>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</si>
  <si>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</si>
  <si>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</si>
  <si>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</si>
  <si>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</si>
  <si>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</si>
  <si>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</si>
  <si>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</si>
  <si>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</si>
  <si>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</si>
  <si>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</si>
  <si>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</si>
  <si>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</si>
  <si>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</si>
  <si>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</si>
  <si>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</si>
  <si>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</si>
  <si>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</si>
  <si>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</si>
  <si>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</si>
  <si>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</si>
  <si>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</si>
  <si>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</si>
  <si>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</si>
  <si>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</si>
  <si>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</si>
  <si>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</si>
  <si>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</si>
  <si>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</si>
  <si>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</si>
  <si>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</si>
  <si>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</si>
  <si>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</si>
  <si>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</si>
  <si>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</si>
  <si>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</si>
  <si>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</si>
  <si>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</si>
  <si>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</si>
  <si>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</si>
  <si>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</si>
  <si>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</si>
  <si>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</si>
  <si>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</si>
  <si>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</si>
  <si>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</si>
  <si>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</si>
  <si>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</si>
  <si>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</si>
  <si>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</si>
  <si>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</si>
  <si>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</si>
  <si>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</si>
  <si>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</si>
  <si>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</si>
  <si>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</si>
  <si>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</si>
  <si>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</si>
  <si>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</si>
  <si>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</si>
  <si>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</si>
  <si>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</si>
  <si>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</si>
  <si>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</si>
  <si>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</si>
  <si>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</si>
  <si>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</si>
  <si>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</si>
  <si>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</si>
  <si>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</si>
  <si>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</si>
  <si>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</si>
  <si>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</si>
  <si>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</si>
  <si>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</si>
  <si>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</si>
  <si>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</si>
  <si>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</si>
  <si>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</si>
  <si>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</si>
  <si>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</si>
  <si>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</si>
  <si>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</si>
  <si>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</si>
  <si>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</si>
  <si>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</si>
  <si>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</si>
  <si>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</si>
  <si>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</si>
  <si>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</si>
  <si>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</si>
  <si>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</si>
  <si>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</si>
  <si>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</si>
  <si>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</si>
  <si>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</si>
  <si>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</si>
  <si>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</si>
  <si>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</si>
  <si>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</si>
  <si>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</si>
  <si>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</si>
  <si>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</si>
  <si>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</si>
  <si>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</si>
  <si>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</si>
  <si>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</si>
  <si>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</si>
  <si>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</si>
  <si>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</si>
  <si>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</si>
  <si>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</si>
  <si>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</si>
  <si>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</si>
  <si>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</si>
  <si>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</si>
  <si>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</si>
  <si>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</si>
  <si>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</si>
  <si>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</si>
  <si>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</si>
  <si>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</si>
  <si>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</si>
  <si>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</si>
  <si>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</si>
  <si>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</si>
  <si>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</si>
  <si>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</si>
  <si>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</si>
  <si>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</si>
  <si>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</si>
  <si>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</si>
  <si>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</si>
  <si>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</si>
  <si>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</si>
  <si>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</si>
  <si>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</si>
  <si>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</si>
  <si>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</si>
  <si>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</si>
  <si>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</si>
  <si>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</si>
  <si>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</si>
  <si>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</si>
  <si>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</si>
  <si>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</si>
  <si>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</si>
  <si>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</si>
  <si>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</si>
  <si>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</si>
  <si>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</si>
  <si>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</si>
  <si>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</si>
  <si>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</si>
  <si>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</si>
  <si>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</si>
  <si>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</si>
  <si>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</si>
  <si>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</si>
  <si>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</si>
  <si>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</si>
  <si>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</si>
  <si>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</si>
  <si>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</si>
  <si>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</si>
  <si>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</si>
  <si>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</si>
  <si>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</si>
  <si>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</si>
  <si>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</si>
  <si>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</si>
  <si>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</si>
  <si>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</si>
  <si>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</si>
  <si>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</si>
  <si>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</si>
  <si>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</si>
  <si>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</si>
  <si>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</si>
  <si>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</si>
  <si>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</si>
  <si>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</si>
  <si>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</si>
  <si>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</si>
  <si>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</si>
  <si>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</si>
  <si>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</si>
  <si>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</si>
  <si>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</si>
  <si>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</si>
  <si>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</si>
  <si>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</si>
  <si>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</si>
  <si>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</si>
  <si>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</si>
  <si>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</si>
  <si>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</si>
  <si>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</si>
  <si>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</si>
  <si>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</si>
  <si>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</si>
  <si>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</si>
  <si>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</si>
  <si>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</si>
  <si>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</si>
  <si>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</si>
  <si>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</si>
  <si>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</si>
  <si>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</si>
  <si>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</si>
  <si>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</si>
  <si>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</si>
  <si>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</si>
  <si>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</si>
  <si>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</si>
  <si>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</si>
  <si>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</si>
  <si>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</si>
  <si>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</si>
  <si>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</si>
  <si>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</si>
  <si>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</si>
  <si>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</si>
  <si>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</si>
  <si>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</si>
  <si>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</si>
  <si>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</si>
  <si>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</si>
  <si>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</si>
  <si>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</si>
  <si>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</si>
  <si>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</si>
  <si>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</si>
  <si>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</si>
  <si>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</si>
  <si>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</si>
  <si>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</si>
  <si>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</si>
  <si>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</si>
  <si>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</si>
  <si>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</si>
  <si>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</si>
  <si>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</si>
  <si>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</si>
  <si>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</si>
  <si>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</si>
  <si>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</si>
  <si>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</si>
  <si>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</si>
  <si>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</si>
  <si>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</si>
  <si>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</si>
  <si>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</si>
  <si>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</si>
  <si>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</si>
  <si>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</si>
  <si>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</si>
  <si>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</si>
  <si>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</si>
  <si>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</si>
  <si>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</si>
  <si>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</si>
  <si>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</si>
  <si>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</si>
  <si>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</si>
  <si>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</si>
  <si>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</si>
  <si>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</si>
  <si>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</si>
  <si>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</si>
  <si>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</si>
  <si>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</si>
  <si>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</si>
  <si>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</si>
  <si>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</si>
  <si>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</si>
  <si>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</si>
  <si>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</si>
  <si>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</si>
  <si>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</si>
  <si>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</si>
  <si>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</si>
  <si>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</si>
  <si>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</si>
  <si>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</si>
  <si>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</si>
  <si>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</si>
  <si>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</si>
  <si>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</si>
  <si>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</si>
  <si>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</si>
  <si>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</si>
  <si>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</si>
  <si>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</si>
  <si>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</si>
  <si>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</si>
  <si>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</si>
  <si>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</si>
  <si>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</si>
  <si>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</si>
  <si>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</si>
  <si>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</si>
  <si>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</si>
  <si>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</si>
  <si>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</si>
  <si>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</si>
  <si>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</si>
  <si>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</si>
  <si>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</si>
  <si>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</si>
  <si>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</si>
  <si>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</si>
  <si>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</si>
  <si>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</si>
  <si>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</si>
  <si>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</si>
  <si>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</si>
  <si>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</si>
  <si>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</si>
  <si>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</si>
  <si>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</si>
  <si>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</si>
  <si>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</si>
  <si>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</si>
  <si>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</si>
  <si>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</si>
  <si>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</si>
  <si>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</si>
  <si>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</si>
  <si>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</si>
  <si>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</si>
  <si>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</si>
  <si>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</si>
  <si>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</si>
  <si>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</si>
  <si>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</si>
  <si>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</si>
  <si>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</si>
  <si>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</si>
  <si>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</si>
  <si>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</si>
  <si>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</si>
  <si>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</si>
  <si>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</si>
  <si>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</si>
  <si>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</si>
  <si>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</si>
  <si>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</si>
  <si>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</si>
  <si>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</si>
  <si>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</si>
  <si>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</si>
  <si>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</si>
  <si>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</si>
  <si>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</si>
  <si>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</si>
  <si>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</si>
  <si>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</si>
  <si>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</si>
  <si>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</si>
  <si>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</si>
  <si>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</si>
  <si>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</si>
  <si>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</si>
  <si>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</si>
  <si>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</si>
  <si>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</si>
  <si>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</si>
  <si>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</si>
  <si>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</si>
  <si>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</si>
  <si>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</si>
  <si>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</si>
  <si>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</si>
  <si>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</si>
  <si>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</si>
  <si>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</si>
  <si>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</si>
  <si>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</si>
  <si>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</si>
  <si>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</si>
  <si>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</si>
  <si>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</si>
  <si>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</si>
  <si>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</si>
  <si>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</si>
  <si>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</si>
  <si>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</si>
  <si>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</si>
  <si>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</si>
  <si>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</si>
  <si>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</si>
  <si>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</si>
  <si>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</si>
  <si>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</si>
  <si>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</si>
  <si>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</si>
  <si>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</si>
  <si>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</si>
  <si>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</si>
  <si>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</si>
  <si>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</si>
  <si>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</si>
  <si>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</si>
  <si>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</si>
  <si>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</si>
  <si>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</si>
  <si>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</si>
  <si>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</si>
  <si>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</si>
  <si>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</si>
  <si>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</si>
  <si>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</si>
  <si>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</si>
  <si>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</si>
  <si>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</si>
  <si>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</si>
  <si>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</si>
  <si>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</si>
  <si>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</si>
  <si>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</si>
  <si>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</si>
  <si>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</si>
  <si>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</si>
  <si>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</si>
  <si>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</si>
  <si>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</si>
  <si>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</si>
  <si>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</si>
  <si>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</si>
  <si>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</si>
  <si>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</si>
  <si>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</si>
  <si>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</si>
  <si>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</si>
  <si>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</si>
  <si>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</si>
  <si>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</si>
  <si>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</si>
  <si>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</si>
  <si>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</si>
  <si>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</si>
  <si>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</si>
  <si>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</si>
  <si>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</si>
  <si>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</si>
  <si>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</si>
  <si>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</si>
  <si>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</si>
  <si>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</si>
  <si>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</si>
  <si>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</si>
  <si>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</si>
  <si>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</si>
  <si>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</si>
  <si>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</si>
  <si>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</si>
  <si>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</si>
  <si>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</si>
  <si>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</si>
  <si>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</si>
  <si>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</si>
  <si>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</si>
  <si>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</si>
  <si>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</si>
  <si>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</si>
  <si>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</si>
  <si>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</si>
  <si>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</si>
  <si>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</si>
  <si>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</si>
  <si>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</si>
  <si>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</si>
  <si>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</si>
  <si>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</si>
  <si>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</si>
  <si>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</si>
  <si>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</si>
  <si>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</si>
  <si>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</si>
  <si>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</si>
  <si>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</si>
  <si>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</si>
  <si>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</si>
  <si>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</si>
  <si>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</si>
  <si>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</si>
  <si>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</si>
  <si>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</si>
  <si>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</si>
  <si>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</si>
  <si>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</si>
  <si>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</si>
  <si>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</si>
  <si>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</si>
  <si>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</si>
  <si>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</si>
  <si>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</si>
  <si>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</si>
  <si>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</si>
  <si>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</si>
  <si>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</si>
  <si>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</si>
  <si>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</si>
  <si>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</si>
  <si>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</si>
  <si>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</si>
  <si>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</si>
  <si>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</si>
  <si>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</si>
  <si>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</si>
  <si>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</si>
  <si>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</si>
  <si>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</si>
  <si>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</si>
  <si>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</si>
  <si>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</si>
  <si>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</si>
  <si>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</si>
  <si>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</si>
  <si>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</si>
  <si>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</si>
  <si>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</si>
  <si>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</si>
  <si>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</si>
  <si>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</si>
  <si>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</si>
  <si>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</si>
  <si>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</si>
  <si>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</si>
  <si>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</si>
  <si>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</si>
  <si>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</si>
  <si>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</si>
  <si>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</si>
  <si>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</si>
  <si>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</si>
  <si>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</si>
  <si>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</si>
  <si>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</si>
  <si>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</si>
  <si>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</si>
  <si>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</si>
  <si>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</si>
  <si>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</si>
  <si>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</si>
  <si>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</si>
  <si>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</si>
  <si>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</si>
  <si>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</si>
  <si>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</si>
  <si>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</si>
  <si>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</si>
  <si>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</si>
  <si>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</si>
  <si>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</si>
  <si>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</si>
  <si>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</si>
  <si>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</si>
  <si>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</si>
  <si>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</si>
  <si>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</si>
  <si>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</si>
  <si>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</si>
  <si>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</si>
  <si>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</si>
  <si>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</si>
  <si>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</si>
  <si>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</si>
  <si>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</si>
  <si>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</si>
  <si>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</si>
  <si>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</si>
  <si>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</si>
  <si>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</si>
  <si>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</si>
  <si>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</si>
  <si>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</si>
  <si>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</si>
  <si>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</si>
  <si>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</si>
  <si>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</si>
  <si>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</si>
  <si>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</si>
  <si>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</si>
  <si>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</si>
  <si>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</si>
  <si>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</si>
  <si>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</si>
  <si>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</si>
  <si>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</si>
  <si>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</si>
  <si>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</si>
  <si>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</si>
  <si>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</si>
  <si>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</si>
  <si>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</si>
  <si>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</si>
  <si>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</si>
  <si>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</si>
  <si>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</si>
  <si>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</si>
  <si>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</si>
  <si>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</si>
  <si>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</si>
  <si>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</si>
  <si>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</si>
  <si>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</si>
  <si>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</si>
  <si>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</si>
  <si>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</si>
  <si>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</si>
  <si>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</si>
  <si>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</si>
  <si>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</si>
  <si>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</si>
  <si>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</si>
  <si>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</si>
  <si>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</si>
  <si>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</si>
  <si>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</si>
  <si>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</si>
  <si>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</si>
  <si>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</si>
  <si>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</si>
  <si>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</si>
  <si>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</si>
  <si>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</si>
  <si>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</si>
  <si>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</si>
  <si>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</si>
  <si>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</si>
  <si>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</si>
  <si>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</si>
  <si>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</si>
  <si>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</si>
  <si>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</si>
  <si>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</si>
  <si>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</si>
  <si>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</si>
  <si>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</si>
  <si>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</si>
  <si>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</si>
  <si>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</si>
  <si>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</si>
  <si>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</si>
  <si>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</si>
  <si>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</si>
  <si>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</si>
  <si>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</si>
  <si>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</si>
  <si>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</si>
  <si>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</si>
  <si>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</si>
  <si>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</si>
  <si>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</si>
  <si>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</si>
  <si>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</si>
  <si>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</si>
  <si>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</si>
  <si>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</si>
  <si>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</si>
  <si>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</si>
  <si>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</si>
  <si>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</si>
  <si>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</si>
  <si>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</si>
  <si>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</si>
  <si>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</si>
  <si>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</si>
  <si>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</si>
  <si>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</si>
  <si>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</si>
  <si>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</si>
  <si>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</si>
  <si>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</si>
  <si>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</si>
  <si>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</si>
  <si>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</si>
  <si>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</si>
  <si>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</si>
  <si>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</si>
  <si>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</si>
  <si>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</si>
  <si>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</si>
  <si>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</si>
  <si>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</si>
  <si>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</si>
  <si>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</si>
  <si>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</si>
  <si>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</si>
  <si>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</si>
  <si>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</si>
  <si>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</si>
  <si>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</si>
  <si>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</si>
  <si>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</si>
  <si>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</si>
  <si>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</si>
  <si>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</si>
  <si>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</si>
  <si>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</si>
  <si>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</si>
  <si>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</si>
  <si>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</si>
  <si>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</si>
  <si>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</si>
  <si>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</si>
  <si>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</si>
  <si>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</si>
  <si>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</si>
  <si>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</si>
  <si>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</si>
  <si>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</si>
  <si>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</si>
  <si>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</si>
  <si>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</si>
  <si>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</si>
  <si>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</si>
  <si>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</si>
  <si>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</si>
  <si>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</si>
  <si>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</si>
  <si>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</si>
  <si>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</si>
  <si>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</si>
  <si>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</si>
  <si>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</si>
  <si>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</si>
  <si>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</si>
  <si>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</si>
  <si>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</si>
  <si>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</si>
  <si>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</si>
  <si>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</si>
  <si>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</si>
  <si>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</si>
  <si>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</si>
  <si>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</si>
  <si>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</si>
  <si>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</si>
  <si>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</si>
  <si>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</si>
  <si>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</si>
  <si>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</si>
  <si>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</si>
  <si>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</si>
  <si>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</si>
  <si>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</si>
  <si>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</si>
  <si>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</si>
  <si>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</si>
  <si>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</si>
  <si>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</si>
  <si>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</si>
  <si>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</si>
  <si>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</si>
  <si>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</si>
  <si>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</si>
  <si>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</si>
  <si>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</si>
  <si>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</si>
  <si>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</si>
  <si>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</si>
  <si>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</si>
  <si>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</si>
  <si>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</si>
  <si>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</si>
  <si>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</si>
  <si>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</si>
  <si>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</si>
  <si>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</si>
  <si>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</si>
  <si>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</si>
  <si>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</si>
  <si>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</si>
  <si>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</si>
  <si>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</si>
  <si>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</si>
  <si>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</si>
  <si>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</si>
  <si>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</si>
  <si>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</si>
  <si>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</si>
  <si>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</si>
  <si>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</si>
  <si>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</si>
  <si>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</si>
  <si>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</si>
  <si>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</si>
  <si>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</si>
  <si>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</si>
  <si>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</si>
  <si>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</si>
  <si>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</si>
  <si>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</si>
  <si>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</si>
  <si>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</si>
  <si>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</si>
  <si>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</si>
  <si>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</si>
  <si>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</si>
  <si>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</si>
  <si>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</si>
  <si>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</si>
  <si>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</si>
  <si>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</si>
  <si>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</si>
  <si>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</si>
  <si>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</si>
  <si>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</si>
  <si>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</si>
  <si>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</si>
  <si>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</si>
  <si>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</si>
  <si>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</si>
  <si>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</si>
  <si>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</si>
  <si>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</si>
  <si>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</si>
  <si>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</si>
  <si>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</si>
  <si>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</si>
  <si>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</si>
  <si>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</si>
  <si>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</si>
  <si>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</si>
  <si>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</si>
  <si>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</si>
  <si>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</si>
  <si>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</si>
  <si>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</si>
  <si>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</si>
  <si>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</si>
  <si>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</si>
  <si>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</si>
  <si>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</si>
  <si>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</si>
  <si>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</si>
  <si>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</si>
  <si>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</si>
  <si>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</si>
  <si>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</si>
  <si>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</si>
  <si>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</si>
  <si>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</si>
  <si>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</si>
  <si>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</si>
  <si>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</si>
  <si>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</si>
  <si>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</si>
  <si>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</si>
  <si>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</si>
  <si>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</si>
  <si>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</si>
  <si>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</si>
  <si>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</si>
  <si>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</si>
  <si>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</si>
  <si>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</si>
  <si>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</si>
  <si>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</si>
  <si>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</si>
  <si>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</si>
  <si>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</si>
  <si>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</si>
  <si>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</si>
  <si>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</si>
  <si>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</si>
  <si>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</si>
  <si>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</si>
  <si>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</si>
  <si>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</si>
  <si>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</si>
  <si>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</si>
  <si>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</si>
  <si>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</si>
  <si>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</si>
  <si>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</si>
  <si>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</si>
  <si>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</si>
  <si>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</si>
  <si>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</si>
  <si>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</si>
  <si>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</si>
  <si>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</si>
  <si>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</si>
  <si>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</si>
  <si>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</si>
  <si>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</si>
  <si>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</si>
  <si>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</si>
  <si>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</si>
  <si>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</si>
  <si>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</si>
  <si>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</si>
  <si>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</si>
  <si>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</si>
  <si>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</si>
  <si>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</si>
  <si>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</si>
  <si>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</si>
  <si>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</si>
  <si>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</si>
  <si>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</si>
  <si>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</si>
  <si>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</si>
  <si>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</si>
  <si>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</si>
  <si>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</si>
  <si>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</si>
  <si>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</si>
  <si>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</si>
  <si>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</si>
  <si>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</si>
  <si>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</si>
  <si>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</si>
  <si>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</si>
  <si>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</si>
  <si>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</si>
  <si>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</si>
  <si>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</si>
  <si>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</si>
  <si>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</si>
  <si>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</si>
  <si>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</si>
  <si>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</si>
  <si>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</si>
  <si>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</si>
  <si>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</si>
  <si>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</si>
  <si>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</si>
  <si>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</si>
  <si>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</si>
  <si>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</si>
  <si>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</si>
  <si>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</si>
  <si>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</si>
  <si>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</si>
  <si>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</si>
  <si>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</si>
  <si>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</si>
  <si>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</si>
  <si>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</si>
  <si>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</si>
  <si>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</si>
  <si>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</si>
  <si>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</si>
  <si>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</si>
  <si>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</si>
  <si>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</si>
  <si>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</si>
  <si>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</si>
  <si>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</si>
  <si>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</si>
  <si>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</si>
  <si>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</si>
  <si>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</si>
  <si>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</si>
  <si>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</si>
  <si>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</si>
  <si>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</si>
  <si>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</si>
  <si>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</si>
  <si>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</si>
  <si>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</si>
  <si>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</si>
  <si>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</si>
  <si>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</si>
  <si>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</si>
  <si>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</si>
  <si>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</si>
  <si>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</si>
  <si>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</si>
  <si>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</si>
  <si>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</si>
  <si>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</si>
  <si>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</si>
  <si>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</si>
  <si>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</si>
  <si>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</si>
  <si>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</si>
  <si>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</si>
  <si>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</si>
  <si>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</si>
  <si>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</si>
  <si>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</si>
  <si>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</si>
  <si>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</si>
  <si>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</si>
  <si>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</si>
  <si>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</si>
  <si>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</si>
  <si>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</si>
  <si>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</si>
  <si>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</si>
  <si>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</si>
  <si>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</si>
  <si>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</si>
  <si>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</si>
  <si>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</si>
  <si>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</si>
  <si>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</si>
  <si>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</si>
  <si>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</si>
  <si>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</si>
  <si>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</si>
  <si>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</si>
  <si>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</si>
  <si>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</si>
  <si>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</si>
  <si>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</si>
  <si>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</si>
  <si>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</si>
  <si>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</si>
  <si>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</si>
  <si>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</si>
  <si>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</si>
  <si>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</si>
  <si>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</si>
  <si>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</si>
  <si>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</si>
  <si>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</si>
  <si>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</si>
  <si>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</si>
  <si>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</si>
  <si>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</si>
  <si>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</si>
  <si>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</si>
  <si>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</si>
  <si>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</si>
  <si>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</si>
  <si>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</si>
  <si>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</si>
  <si>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</si>
  <si>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</si>
  <si>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</si>
  <si>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</si>
  <si>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</si>
  <si>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</si>
  <si>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</si>
  <si>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</si>
  <si>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</si>
  <si>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</si>
  <si>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</si>
  <si>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</si>
  <si>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</si>
  <si>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</si>
  <si>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</si>
  <si>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</si>
  <si>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</si>
  <si>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</si>
  <si>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</si>
  <si>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</si>
  <si>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</si>
  <si>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</si>
  <si>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</si>
  <si>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</si>
  <si>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</si>
  <si>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</si>
  <si>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</si>
  <si>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</si>
  <si>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</si>
  <si>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</si>
  <si>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</si>
  <si>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</si>
  <si>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</si>
  <si>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</si>
  <si>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</si>
  <si>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</si>
  <si>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</si>
  <si>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</si>
  <si>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</si>
  <si>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</si>
  <si>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</si>
  <si>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</si>
  <si>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</si>
  <si>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</si>
  <si>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</si>
  <si>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</si>
  <si>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</si>
  <si>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</si>
  <si>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</si>
  <si>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</si>
  <si>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</si>
  <si>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</si>
  <si>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</si>
  <si>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</si>
  <si>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</si>
  <si>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</si>
  <si>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</si>
  <si>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</si>
  <si>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</si>
  <si>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</si>
  <si>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</si>
  <si>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</si>
  <si>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</si>
  <si>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</si>
  <si>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</si>
  <si>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</si>
  <si>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</si>
  <si>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</si>
  <si>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</si>
  <si>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</si>
  <si>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</si>
  <si>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</si>
  <si>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</si>
  <si>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</si>
  <si>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</si>
  <si>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</si>
  <si>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</si>
  <si>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</si>
  <si>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</si>
  <si>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</si>
  <si>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</si>
  <si>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</si>
  <si>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</si>
  <si>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</si>
  <si>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</si>
  <si>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</si>
  <si>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</si>
  <si>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</si>
  <si>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</si>
  <si>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</si>
  <si>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</si>
  <si>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</si>
  <si>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</si>
  <si>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</si>
  <si>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</si>
  <si>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</si>
  <si>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</si>
  <si>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</si>
  <si>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</si>
  <si>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</si>
  <si>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</si>
  <si>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</si>
  <si>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</si>
  <si>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</si>
  <si>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</si>
  <si>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</si>
  <si>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</si>
  <si>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</si>
  <si>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</si>
  <si>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</si>
  <si>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</si>
  <si>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</si>
  <si>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</si>
  <si>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</si>
  <si>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</si>
  <si>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</si>
  <si>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</si>
  <si>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</si>
  <si>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</si>
  <si>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</si>
  <si>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</si>
  <si>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</si>
  <si>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</si>
  <si>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</si>
  <si>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</si>
  <si>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</si>
  <si>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</si>
  <si>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</si>
  <si>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</si>
  <si>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</si>
  <si>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</si>
  <si>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</si>
  <si>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</si>
  <si>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</si>
  <si>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</si>
  <si>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</si>
  <si>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</si>
  <si>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</si>
  <si>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</si>
  <si>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</si>
  <si>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</si>
  <si>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</si>
  <si>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</si>
  <si>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</si>
  <si>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</si>
  <si>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</si>
  <si>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</si>
  <si>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</si>
  <si>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</si>
  <si>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</si>
  <si>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</si>
  <si>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</si>
  <si>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</si>
  <si>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</si>
  <si>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</si>
  <si>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</si>
  <si>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</si>
  <si>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</si>
  <si>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</si>
  <si>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</si>
  <si>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</si>
  <si>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</si>
  <si>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</si>
  <si>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</si>
  <si>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</si>
  <si>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</si>
  <si>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</si>
  <si>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</si>
  <si>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</si>
  <si>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</si>
  <si>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</si>
  <si>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</si>
  <si>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</si>
  <si>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</si>
  <si>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</si>
  <si>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</si>
  <si>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</si>
  <si>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</si>
  <si>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</si>
  <si>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</si>
  <si>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</si>
  <si>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</si>
  <si>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</si>
  <si>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</si>
  <si>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</si>
  <si>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</si>
  <si>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</si>
  <si>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</si>
  <si>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</si>
  <si>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</si>
  <si>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</si>
  <si>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</si>
  <si>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</si>
  <si>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</si>
  <si>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</si>
  <si>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</si>
  <si>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</si>
  <si>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</si>
  <si>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</si>
  <si>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</si>
  <si>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</si>
  <si>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</si>
  <si>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</si>
  <si>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</si>
  <si>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</si>
  <si>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</si>
  <si>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</si>
  <si>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</si>
  <si>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</si>
  <si>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</si>
  <si>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</si>
  <si>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</si>
  <si>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</si>
  <si>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</si>
  <si>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</si>
  <si>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</si>
  <si>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</si>
  <si>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</si>
  <si>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</si>
  <si>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</si>
  <si>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</si>
  <si>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</si>
  <si>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</si>
  <si>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</si>
  <si>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</si>
  <si>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</si>
  <si>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</si>
  <si>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</si>
  <si>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</si>
  <si>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</si>
  <si>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</si>
  <si>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</si>
  <si>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</si>
  <si>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</si>
  <si>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</si>
  <si>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</si>
  <si>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</si>
  <si>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</si>
  <si>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</si>
  <si>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</si>
  <si>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</si>
  <si>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</si>
  <si>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</si>
  <si>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</si>
  <si>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</si>
  <si>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</si>
  <si>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</si>
  <si>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</si>
  <si>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</si>
  <si>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</si>
  <si>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</si>
  <si>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</si>
  <si>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</si>
  <si>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</si>
  <si>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</si>
  <si>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</si>
  <si>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</si>
  <si>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</si>
  <si>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</si>
  <si>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</si>
  <si>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</si>
  <si>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</si>
  <si>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</si>
  <si>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</si>
  <si>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</si>
  <si>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</si>
  <si>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</si>
  <si>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</si>
  <si>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</si>
  <si>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</si>
  <si>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</si>
  <si>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</si>
  <si>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</si>
  <si>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</si>
  <si>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</si>
  <si>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</si>
  <si>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</si>
  <si>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</si>
  <si>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</si>
  <si>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</si>
  <si>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</si>
  <si>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</si>
  <si>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</si>
  <si>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</si>
  <si>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</si>
  <si>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</si>
  <si>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</si>
  <si>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</si>
  <si>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</si>
  <si>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</si>
  <si>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</si>
  <si>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</si>
  <si>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</si>
  <si>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</si>
  <si>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</si>
  <si>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</si>
  <si>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</si>
  <si>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</si>
  <si>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</si>
  <si>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</si>
  <si>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</si>
  <si>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</si>
  <si>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</si>
  <si>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</si>
  <si>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</si>
  <si>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</si>
  <si>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</si>
  <si>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</si>
  <si>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</si>
  <si>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</si>
  <si>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</si>
  <si>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</si>
  <si>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</si>
  <si>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</si>
  <si>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</si>
  <si>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</si>
  <si>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</si>
  <si>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</si>
  <si>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</si>
  <si>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</si>
  <si>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</si>
  <si>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</si>
  <si>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</si>
  <si>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</si>
  <si>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</si>
  <si>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</si>
  <si>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</si>
  <si>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</si>
  <si>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</si>
  <si>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</si>
  <si>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</si>
  <si>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</si>
  <si>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</si>
  <si>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</si>
  <si>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</si>
  <si>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</si>
  <si>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</si>
  <si>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</si>
  <si>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</si>
  <si>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</si>
  <si>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</si>
  <si>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</si>
  <si>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</si>
  <si>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</si>
  <si>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</si>
  <si>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</si>
  <si>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</si>
  <si>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</si>
  <si>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</si>
  <si>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</si>
  <si>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</si>
  <si>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</si>
  <si>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</si>
  <si>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</si>
  <si>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</si>
  <si>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</si>
  <si>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</si>
  <si>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</si>
  <si>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</si>
  <si>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</si>
  <si>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</si>
  <si>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</si>
  <si>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</si>
  <si>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</si>
  <si>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</si>
  <si>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</si>
  <si>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</si>
  <si>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</si>
  <si>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</si>
  <si>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</si>
  <si>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</si>
  <si>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</si>
  <si>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</si>
  <si>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</si>
  <si>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</si>
  <si>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</si>
  <si>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</si>
  <si>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</si>
  <si>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</si>
  <si>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</si>
  <si>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</si>
  <si>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</si>
  <si>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</si>
  <si>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</si>
  <si>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</si>
  <si>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</si>
  <si>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</si>
  <si>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</si>
  <si>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</si>
  <si>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</si>
  <si>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</si>
  <si>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</si>
  <si>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</si>
  <si>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</si>
  <si>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</si>
  <si>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</si>
  <si>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</si>
  <si>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</si>
  <si>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</si>
  <si>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</si>
  <si>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</si>
  <si>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</si>
  <si>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</si>
  <si>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</si>
  <si>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</si>
  <si>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</si>
  <si>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</si>
  <si>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</si>
  <si>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</si>
  <si>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</si>
  <si>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</si>
  <si>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</si>
  <si>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</si>
  <si>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</si>
  <si>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</si>
  <si>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</si>
  <si>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</si>
  <si>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</si>
  <si>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</si>
  <si>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</si>
  <si>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</si>
  <si>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</si>
  <si>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</si>
  <si>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</si>
  <si>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</si>
  <si>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</si>
  <si>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</si>
  <si>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</si>
  <si>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</si>
  <si>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</si>
  <si>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</si>
  <si>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</si>
  <si>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</si>
  <si>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</si>
  <si>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</si>
  <si>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</si>
  <si>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</si>
  <si>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</si>
  <si>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</si>
  <si>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</si>
  <si>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</si>
  <si>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</si>
  <si>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</si>
  <si>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</si>
  <si>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</si>
  <si>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</si>
  <si>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</si>
  <si>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</si>
  <si>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</si>
  <si>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</si>
  <si>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</si>
  <si>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</si>
  <si>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</si>
  <si>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</si>
  <si>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</si>
  <si>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</si>
  <si>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</si>
  <si>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</si>
  <si>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</si>
  <si>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</si>
  <si>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</si>
  <si>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</si>
  <si>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</si>
  <si>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</si>
  <si>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</si>
  <si>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</si>
  <si>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</si>
  <si>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</si>
  <si>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</si>
  <si>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</si>
  <si>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</si>
  <si>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</si>
  <si>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</si>
  <si>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</si>
  <si>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</si>
  <si>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</si>
  <si>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</si>
  <si>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</si>
  <si>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</si>
  <si>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</si>
  <si>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</si>
  <si>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</si>
  <si>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</si>
  <si>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</si>
  <si>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</si>
  <si>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</si>
  <si>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</si>
  <si>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</si>
  <si>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</si>
  <si>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</si>
  <si>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</si>
  <si>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</si>
  <si>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</si>
  <si>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</si>
  <si>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</si>
  <si>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</si>
  <si>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</si>
  <si>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</si>
  <si>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</si>
  <si>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</si>
  <si>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</si>
  <si>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</si>
  <si>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</si>
  <si>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</si>
  <si>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</si>
  <si>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</si>
  <si>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</si>
  <si>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</si>
  <si>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</si>
  <si>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</si>
  <si>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</si>
  <si>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</si>
  <si>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</si>
  <si>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</si>
  <si>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</si>
  <si>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</si>
  <si>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</si>
  <si>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</si>
  <si>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</si>
  <si>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</si>
  <si>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</si>
  <si>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</si>
  <si>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</si>
  <si>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</si>
  <si>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</si>
  <si>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</si>
  <si>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</si>
  <si>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</si>
  <si>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</si>
  <si>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</si>
  <si>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</si>
  <si>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</si>
  <si>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</si>
  <si>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</si>
  <si>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</si>
  <si>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</si>
  <si>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</si>
  <si>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</si>
  <si>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</si>
  <si>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</si>
  <si>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</si>
  <si>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</si>
  <si>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</si>
  <si>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</si>
  <si>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</si>
  <si>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</si>
  <si>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</si>
  <si>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</si>
  <si>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</si>
  <si>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</si>
  <si>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</si>
  <si>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</si>
  <si>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</si>
  <si>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</si>
  <si>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</si>
  <si>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</si>
  <si>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</si>
  <si>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</si>
  <si>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</si>
  <si>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</si>
  <si>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</si>
  <si>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</si>
  <si>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</si>
  <si>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</si>
  <si>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</si>
  <si>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</si>
  <si>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</si>
  <si>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</si>
  <si>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</si>
  <si>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</si>
  <si>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</si>
  <si>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</si>
  <si>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</si>
  <si>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</si>
  <si>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</si>
  <si>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</si>
  <si>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</si>
  <si>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</si>
  <si>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</si>
  <si>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</si>
  <si>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</si>
  <si>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</si>
  <si>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</si>
  <si>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</si>
  <si>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</si>
  <si>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</si>
  <si>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</si>
  <si>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</si>
  <si>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</si>
  <si>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</si>
  <si>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</si>
  <si>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</si>
  <si>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</si>
  <si>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</si>
  <si>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</si>
  <si>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</si>
  <si>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</si>
  <si>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</si>
  <si>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</si>
  <si>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</si>
  <si>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</si>
  <si>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</si>
  <si>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</si>
  <si>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</si>
  <si>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</si>
  <si>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</si>
  <si>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</si>
  <si>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</si>
  <si>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</si>
  <si>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</si>
  <si>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</si>
  <si>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</si>
  <si>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</si>
  <si>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</si>
  <si>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</si>
  <si>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</si>
  <si>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</si>
  <si>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</si>
  <si>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</si>
  <si>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</si>
  <si>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</si>
  <si>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</si>
  <si>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</si>
  <si>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</si>
  <si>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</si>
  <si>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</si>
  <si>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</si>
  <si>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</si>
  <si>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</si>
  <si>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</si>
  <si>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</si>
  <si>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</si>
  <si>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</si>
  <si>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</si>
  <si>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</si>
  <si>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</si>
  <si>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</si>
  <si>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</si>
  <si>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</si>
  <si>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</si>
  <si>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</si>
  <si>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</si>
  <si>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</si>
  <si>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</si>
  <si>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</si>
  <si>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</si>
  <si>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</si>
  <si>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</si>
  <si>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</si>
  <si>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</si>
  <si>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</si>
  <si>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</si>
  <si>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</si>
  <si>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</si>
  <si>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</si>
  <si>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</si>
  <si>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</si>
  <si>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</si>
  <si>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</si>
  <si>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</si>
  <si>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</si>
  <si>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</si>
  <si>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</si>
  <si>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</si>
  <si>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</si>
  <si>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</si>
  <si>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</si>
  <si>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</si>
  <si>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</si>
  <si>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</si>
  <si>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</si>
  <si>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</si>
  <si>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</si>
  <si>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</si>
  <si>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</si>
  <si>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</si>
  <si>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</si>
  <si>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</si>
  <si>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</si>
  <si>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</si>
  <si>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</si>
  <si>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</si>
  <si>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</si>
  <si>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</si>
  <si>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</si>
  <si>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</si>
  <si>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</si>
  <si>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</si>
  <si>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</si>
  <si>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</si>
  <si>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</si>
  <si>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</si>
  <si>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</si>
  <si>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</si>
  <si>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</si>
  <si>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</si>
  <si>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</si>
  <si>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</si>
  <si>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</si>
  <si>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</si>
  <si>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</si>
  <si>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</si>
  <si>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</si>
  <si>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</si>
  <si>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</si>
  <si>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</si>
  <si>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</si>
  <si>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</si>
  <si>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</si>
  <si>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</si>
  <si>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</si>
  <si>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</si>
  <si>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</si>
  <si>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</si>
  <si>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</si>
  <si>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</si>
  <si>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</si>
  <si>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</si>
  <si>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</si>
  <si>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</si>
  <si>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</si>
  <si>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</si>
  <si>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</si>
  <si>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</si>
  <si>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</si>
  <si>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</si>
  <si>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</si>
  <si>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</si>
  <si>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</si>
  <si>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</si>
  <si>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</si>
  <si>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</si>
  <si>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</si>
  <si>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</si>
  <si>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</si>
  <si>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</si>
  <si>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</si>
  <si>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</si>
  <si>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</si>
  <si>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</si>
  <si>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</si>
  <si>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</si>
  <si>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</si>
  <si>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</si>
  <si>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</si>
  <si>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</si>
  <si>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</si>
  <si>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</si>
  <si>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</si>
  <si>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</si>
  <si>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</si>
  <si>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</si>
  <si>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</si>
  <si>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</si>
  <si>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</si>
  <si>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</si>
  <si>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</si>
  <si>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</si>
  <si>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</si>
  <si>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</si>
  <si>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</si>
  <si>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</si>
  <si>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</si>
  <si>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</si>
  <si>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</si>
  <si>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</si>
  <si>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</si>
  <si>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</si>
  <si>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</si>
  <si>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</si>
  <si>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</si>
  <si>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</si>
  <si>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</si>
  <si>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</si>
  <si>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</si>
  <si>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</si>
  <si>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</si>
  <si>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</si>
  <si>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</si>
  <si>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</si>
  <si>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</si>
  <si>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</si>
  <si>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</si>
  <si>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</si>
  <si>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</si>
  <si>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</si>
  <si>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</si>
  <si>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</si>
  <si>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</si>
  <si>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</si>
  <si>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</si>
  <si>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</si>
  <si>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</si>
  <si>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</si>
  <si>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</si>
  <si>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</si>
  <si>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</si>
  <si>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</si>
  <si>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</si>
  <si>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</si>
  <si>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</si>
  <si>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</si>
  <si>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</si>
  <si>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</si>
  <si>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</si>
  <si>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</si>
  <si>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</si>
  <si>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</si>
  <si>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</si>
  <si>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</si>
  <si>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</si>
  <si>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</si>
  <si>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</si>
  <si>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</si>
  <si>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</si>
  <si>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</si>
  <si>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</si>
  <si>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</si>
  <si>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</si>
  <si>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</si>
  <si>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</si>
  <si>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</si>
  <si>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</si>
  <si>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</si>
  <si>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</si>
  <si>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</si>
  <si>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</si>
  <si>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</si>
  <si>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</si>
  <si>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</si>
  <si>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</si>
  <si>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</si>
  <si>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</si>
  <si>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</si>
  <si>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</si>
  <si>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</si>
  <si>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</si>
  <si>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</si>
  <si>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</si>
  <si>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</si>
  <si>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</si>
  <si>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</si>
  <si>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</si>
  <si>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</si>
  <si>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</si>
  <si>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</si>
  <si>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</si>
  <si>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</si>
  <si>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</si>
  <si>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</si>
  <si>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</si>
  <si>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</si>
  <si>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</si>
  <si>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</si>
  <si>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</si>
  <si>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</si>
  <si>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</si>
  <si>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</si>
  <si>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</si>
  <si>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</si>
  <si>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</si>
  <si>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</si>
  <si>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</si>
  <si>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</si>
  <si>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</si>
  <si>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</si>
  <si>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</si>
  <si>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</si>
  <si>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</si>
  <si>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</si>
  <si>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</si>
  <si>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</si>
  <si>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</si>
  <si>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</si>
  <si>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</si>
  <si>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</si>
  <si>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</si>
  <si>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</si>
  <si>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</si>
  <si>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</si>
  <si>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</si>
  <si>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</si>
  <si>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</si>
  <si>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</si>
  <si>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</si>
  <si>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</si>
  <si>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</si>
  <si>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</si>
  <si>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</si>
  <si>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</si>
  <si>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</si>
  <si>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</si>
  <si>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</si>
  <si>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</si>
  <si>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</si>
  <si>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</si>
  <si>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</si>
  <si>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</si>
  <si>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</si>
  <si>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</si>
  <si>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</si>
  <si>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</si>
  <si>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</si>
  <si>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</si>
  <si>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</si>
  <si>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</si>
  <si>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</si>
  <si>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</si>
  <si>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</si>
  <si>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</si>
  <si>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</si>
  <si>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</si>
  <si>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</si>
  <si>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</si>
  <si>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</si>
  <si>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</si>
  <si>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</si>
  <si>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</si>
  <si>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</si>
  <si>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</si>
  <si>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</si>
  <si>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</si>
  <si>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</si>
  <si>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</si>
  <si>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</si>
  <si>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</si>
  <si>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</si>
  <si>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</si>
  <si>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</si>
  <si>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</si>
  <si>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</si>
  <si>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</si>
  <si>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</si>
  <si>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</si>
  <si>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</si>
  <si>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</si>
  <si>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</si>
  <si>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</si>
  <si>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</si>
  <si>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</si>
  <si>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</si>
  <si>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</si>
  <si>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</si>
  <si>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</si>
  <si>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</si>
  <si>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</si>
  <si>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</si>
  <si>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</si>
  <si>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</si>
  <si>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</si>
  <si>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</si>
  <si>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</si>
  <si>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</si>
  <si>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</si>
  <si>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</si>
  <si>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</si>
  <si>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</si>
  <si>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</si>
  <si>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</si>
  <si>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</si>
  <si>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</si>
  <si>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</si>
  <si>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</si>
  <si>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</si>
  <si>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</si>
  <si>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</si>
  <si>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</si>
  <si>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</si>
  <si>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</si>
  <si>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</si>
  <si>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</si>
  <si>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</si>
  <si>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</si>
  <si>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</si>
  <si>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</si>
  <si>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</si>
  <si>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</si>
  <si>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</si>
  <si>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</si>
  <si>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</si>
  <si>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</si>
  <si>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</si>
  <si>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</si>
  <si>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</si>
  <si>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</si>
  <si>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</si>
  <si>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</si>
  <si>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</si>
  <si>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</si>
  <si>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</si>
  <si>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</si>
  <si>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</si>
  <si>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</si>
  <si>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</si>
  <si>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</si>
  <si>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</si>
  <si>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</si>
  <si>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</si>
  <si>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</si>
  <si>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</si>
  <si>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</si>
  <si>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</si>
  <si>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</si>
  <si>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</si>
  <si>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</si>
  <si>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</si>
  <si>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</si>
  <si>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</si>
  <si>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</si>
  <si>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</si>
  <si>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</si>
  <si>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</si>
  <si>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</si>
  <si>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</si>
  <si>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</si>
  <si>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</si>
  <si>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</si>
  <si>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</si>
  <si>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</si>
  <si>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</si>
  <si>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</si>
  <si>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</si>
  <si>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</si>
  <si>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</si>
  <si>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</si>
  <si>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</si>
  <si>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</si>
  <si>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</si>
  <si>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</si>
  <si>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</si>
  <si>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</si>
  <si>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</si>
  <si>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</si>
  <si>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</si>
  <si>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</si>
  <si>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</si>
  <si>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</si>
  <si>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</si>
  <si>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</si>
  <si>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</si>
  <si>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</si>
  <si>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</si>
  <si>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</si>
  <si>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</si>
  <si>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</si>
  <si>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</si>
  <si>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</si>
  <si>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</si>
  <si>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</si>
  <si>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</si>
  <si>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</si>
  <si>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</si>
  <si>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</si>
  <si>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</si>
  <si>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</si>
  <si>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</si>
  <si>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</si>
  <si>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</si>
  <si>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</si>
  <si>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</si>
  <si>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</si>
  <si>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</si>
  <si>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</si>
  <si>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</si>
  <si>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</si>
  <si>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</si>
  <si>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</si>
  <si>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</si>
  <si>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</si>
  <si>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</si>
  <si>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</si>
  <si>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</si>
  <si>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</si>
  <si>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</si>
  <si>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</si>
  <si>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</si>
  <si>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</si>
  <si>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</si>
  <si>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</si>
  <si>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</si>
  <si>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</si>
  <si>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</si>
  <si>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</si>
  <si>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</si>
  <si>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</si>
  <si>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</si>
  <si>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</si>
  <si>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</si>
  <si>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</si>
  <si>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</si>
  <si>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</si>
  <si>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</si>
  <si>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</si>
  <si>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</si>
  <si>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</si>
  <si>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</si>
  <si>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</si>
  <si>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</si>
  <si>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</si>
  <si>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</si>
  <si>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</si>
  <si>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</si>
  <si>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</si>
  <si>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</si>
  <si>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</si>
  <si>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</si>
  <si>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</si>
  <si>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</si>
  <si>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</si>
  <si>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</si>
  <si>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</si>
  <si>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</si>
  <si>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</si>
  <si>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</si>
  <si>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</si>
  <si>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</si>
  <si>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</si>
  <si>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</si>
  <si>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</si>
  <si>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</si>
  <si>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</si>
  <si>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</si>
  <si>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</si>
  <si>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</si>
  <si>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</si>
  <si>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</si>
  <si>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</si>
  <si>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</si>
  <si>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</si>
  <si>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</si>
  <si>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</si>
  <si>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</si>
  <si>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</si>
  <si>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</si>
  <si>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</si>
  <si>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</si>
  <si>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</si>
  <si>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</si>
  <si>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</si>
  <si>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</si>
  <si>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</si>
  <si>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</si>
  <si>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</si>
  <si>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</si>
  <si>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</si>
  <si>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</si>
  <si>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</si>
  <si>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</si>
  <si>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</si>
  <si>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</si>
  <si>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</si>
  <si>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</si>
  <si>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</si>
  <si>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</si>
  <si>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</si>
  <si>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</si>
  <si>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</si>
  <si>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</si>
  <si>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</si>
  <si>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</si>
  <si>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</si>
  <si>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</si>
  <si>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</si>
  <si>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</si>
  <si>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</si>
  <si>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</si>
  <si>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</si>
  <si>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</si>
  <si>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</si>
  <si>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</si>
  <si>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</si>
  <si>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</si>
  <si>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</si>
  <si>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</si>
  <si>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</si>
  <si>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</si>
  <si>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</si>
  <si>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</si>
  <si>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</si>
  <si>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</si>
  <si>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</si>
  <si>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</si>
  <si>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</si>
  <si>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</si>
  <si>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</si>
  <si>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</si>
  <si>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</si>
  <si>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</si>
  <si>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</si>
  <si>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</si>
  <si>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</si>
  <si>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</si>
  <si>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</si>
  <si>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</si>
  <si>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</si>
  <si>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</si>
  <si>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</si>
  <si>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</si>
  <si>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</si>
  <si>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</si>
  <si>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</si>
  <si>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</si>
  <si>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</si>
  <si>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</si>
  <si>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</si>
  <si>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</si>
  <si>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</si>
  <si>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</si>
  <si>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</si>
  <si>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</si>
  <si>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</si>
  <si>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</si>
  <si>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</si>
  <si>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</si>
  <si>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</si>
  <si>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</si>
  <si>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</si>
  <si>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</si>
  <si>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</si>
  <si>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</si>
  <si>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</si>
  <si>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</si>
  <si>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</si>
  <si>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</si>
  <si>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</si>
  <si>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</si>
  <si>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</si>
  <si>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</si>
  <si>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</si>
  <si>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</si>
  <si>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</si>
  <si>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</si>
  <si>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</si>
  <si>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</si>
  <si>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</si>
  <si>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</si>
  <si>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</si>
  <si>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</si>
  <si>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</si>
  <si>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</si>
  <si>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</si>
  <si>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</si>
  <si>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</si>
  <si>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</si>
  <si>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</si>
  <si>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</si>
  <si>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</si>
  <si>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</si>
  <si>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</si>
  <si>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</si>
  <si>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</si>
  <si>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</si>
  <si>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</si>
  <si>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</si>
  <si>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</si>
  <si>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</si>
  <si>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</si>
  <si>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</si>
  <si>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</si>
  <si>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</si>
  <si>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</si>
  <si>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</si>
  <si>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</si>
  <si>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</si>
  <si>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</si>
  <si>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</si>
  <si>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</si>
  <si>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</si>
  <si>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</si>
  <si>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</si>
  <si>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</si>
  <si>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</si>
  <si>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</si>
  <si>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</si>
  <si>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</si>
  <si>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</si>
  <si>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</si>
  <si>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</si>
  <si>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</si>
  <si>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</si>
  <si>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</si>
  <si>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</si>
  <si>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</si>
  <si>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</si>
  <si>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</si>
  <si>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</si>
  <si>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</si>
  <si>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</si>
  <si>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</si>
  <si>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</si>
  <si>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</si>
  <si>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</si>
  <si>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</si>
  <si>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</si>
  <si>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</si>
  <si>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</si>
  <si>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</si>
  <si>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</si>
  <si>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</si>
  <si>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</si>
  <si>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</si>
  <si>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</si>
  <si>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</si>
  <si>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</si>
  <si>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</si>
  <si>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</si>
  <si>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</si>
  <si>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</si>
  <si>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</si>
  <si>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</si>
  <si>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</si>
  <si>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</si>
  <si>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</si>
  <si>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</si>
  <si>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</si>
  <si>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</si>
  <si>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</si>
  <si>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</si>
  <si>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</si>
  <si>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</si>
  <si>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</si>
  <si>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</si>
  <si>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</si>
  <si>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</si>
  <si>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</si>
  <si>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</si>
  <si>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</si>
  <si>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</si>
  <si>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</si>
  <si>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</si>
  <si>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</si>
  <si>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</si>
  <si>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</si>
  <si>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</si>
  <si>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</si>
  <si>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</si>
  <si>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</si>
  <si>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</si>
  <si>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</si>
  <si>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</si>
  <si>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</si>
  <si>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</si>
  <si>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</si>
  <si>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</si>
  <si>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</si>
  <si>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</si>
  <si>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</si>
  <si>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</si>
  <si>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</si>
  <si>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</si>
  <si>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</si>
  <si>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</si>
  <si>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</si>
  <si>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</si>
  <si>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</si>
  <si>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</si>
  <si>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</si>
  <si>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</si>
  <si>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</si>
  <si>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</si>
  <si>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</si>
  <si>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</si>
  <si>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</si>
  <si>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</si>
  <si>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</si>
  <si>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</si>
  <si>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</si>
  <si>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</si>
  <si>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</si>
  <si>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</si>
  <si>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</si>
  <si>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</si>
  <si>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</si>
  <si>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</si>
  <si>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</si>
  <si>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</si>
  <si>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</si>
  <si>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</si>
  <si>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</si>
  <si>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</si>
  <si>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</si>
  <si>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</si>
  <si>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</si>
  <si>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</si>
  <si>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</si>
  <si>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</si>
  <si>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</si>
  <si>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</si>
  <si>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</si>
  <si>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</si>
  <si>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</si>
  <si>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</si>
  <si>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</si>
  <si>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</si>
  <si>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</si>
  <si>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</si>
  <si>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</si>
  <si>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</si>
  <si>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</si>
  <si>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</si>
  <si>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</si>
  <si>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</si>
  <si>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</si>
  <si>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</si>
  <si>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</si>
  <si>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</si>
  <si>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</si>
  <si>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</si>
  <si>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</si>
  <si>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</si>
  <si>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</si>
  <si>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</si>
  <si>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</si>
  <si>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</si>
  <si>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</si>
  <si>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</si>
  <si>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</si>
  <si>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</si>
  <si>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</si>
  <si>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</si>
  <si>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</si>
  <si>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</si>
  <si>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</si>
  <si>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</si>
  <si>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</si>
  <si>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</si>
  <si>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</si>
  <si>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</si>
  <si>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</si>
  <si>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</si>
  <si>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</si>
  <si>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</si>
  <si>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</si>
  <si>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</si>
  <si>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</si>
  <si>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</si>
  <si>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</si>
  <si>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</si>
  <si>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</si>
  <si>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</si>
  <si>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</si>
  <si>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</si>
  <si>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</si>
  <si>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</si>
  <si>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</si>
  <si>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</si>
  <si>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</si>
  <si>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</si>
  <si>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</si>
  <si>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</si>
  <si>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</si>
  <si>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</si>
  <si>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</si>
  <si>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</si>
  <si>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</si>
  <si>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</si>
  <si>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</si>
  <si>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</si>
  <si>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</si>
  <si>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</si>
  <si>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</si>
  <si>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</si>
  <si>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</si>
  <si>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</si>
  <si>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</si>
  <si>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</si>
  <si>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</si>
  <si>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</si>
  <si>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</si>
  <si>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</si>
  <si>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</si>
  <si>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</si>
  <si>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</si>
  <si>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</si>
  <si>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</si>
  <si>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</si>
  <si>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</si>
  <si>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</si>
  <si>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</si>
  <si>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</si>
  <si>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</si>
  <si>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</si>
  <si>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</si>
  <si>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</si>
  <si>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</si>
  <si>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</si>
  <si>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</si>
  <si>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</si>
  <si>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</si>
  <si>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</si>
  <si>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</si>
  <si>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</si>
  <si>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</si>
  <si>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</si>
  <si>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</si>
  <si>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</si>
  <si>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</si>
  <si>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</si>
  <si>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</si>
  <si>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</si>
  <si>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</si>
  <si>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</si>
  <si>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</si>
  <si>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</si>
  <si>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</si>
  <si>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</si>
  <si>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</si>
  <si>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</si>
  <si>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</si>
  <si>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</si>
  <si>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</si>
  <si>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</si>
  <si>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</si>
  <si>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</si>
  <si>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</si>
  <si>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</si>
  <si>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</si>
  <si>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</si>
  <si>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</si>
  <si>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</si>
  <si>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</si>
  <si>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</si>
  <si>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</si>
  <si>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</si>
  <si>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</si>
  <si>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</si>
  <si>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</si>
  <si>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</si>
  <si>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</si>
  <si>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</si>
  <si>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</si>
  <si>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</si>
  <si>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</si>
  <si>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</si>
  <si>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</si>
  <si>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</si>
  <si>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</si>
  <si>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</si>
  <si>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</si>
  <si>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</si>
  <si>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</si>
  <si>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</si>
  <si>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</si>
  <si>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</si>
  <si>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</si>
  <si>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</si>
  <si>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</si>
  <si>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</si>
  <si>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</si>
  <si>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</si>
  <si>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</si>
  <si>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</si>
  <si>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</si>
  <si>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</si>
  <si>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</si>
  <si>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</si>
  <si>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</si>
  <si>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</si>
  <si>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</si>
  <si>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</si>
  <si>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</si>
  <si>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</si>
  <si>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</si>
  <si>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</si>
  <si>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</si>
  <si>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</si>
  <si>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</si>
  <si>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</si>
  <si>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</si>
  <si>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</si>
  <si>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</si>
  <si>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</si>
  <si>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</si>
  <si>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</si>
  <si>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</si>
  <si>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</si>
  <si>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</si>
  <si>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</si>
  <si>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</si>
  <si>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</si>
  <si>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</si>
  <si>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</si>
  <si>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</si>
  <si>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</si>
  <si>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</si>
  <si>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</si>
  <si>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</si>
  <si>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</si>
  <si>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</si>
  <si>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</si>
  <si>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</si>
  <si>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</si>
  <si>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</si>
  <si>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</si>
  <si>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</si>
  <si>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</si>
  <si>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</si>
  <si>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</si>
  <si>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</si>
  <si>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</si>
  <si>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</si>
  <si>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</si>
  <si>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</si>
  <si>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</si>
  <si>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</si>
  <si>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</si>
  <si>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</si>
  <si>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</si>
  <si>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</si>
  <si>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</si>
  <si>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</si>
  <si>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</si>
  <si>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</si>
  <si>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</si>
  <si>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</si>
  <si>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</si>
  <si>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</si>
  <si>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</si>
  <si>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</si>
  <si>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</si>
  <si>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</si>
  <si>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</si>
  <si>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</si>
  <si>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</si>
  <si>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</si>
  <si>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</si>
  <si>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</si>
  <si>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</si>
  <si>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</si>
  <si>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</si>
  <si>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</si>
  <si>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</si>
  <si>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</si>
  <si>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</si>
  <si>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</si>
  <si>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</si>
  <si>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</si>
  <si>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</si>
  <si>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</si>
  <si>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</si>
  <si>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</si>
  <si>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</si>
  <si>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</si>
  <si>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</si>
  <si>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</si>
  <si>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</si>
  <si>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</si>
  <si>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</si>
  <si>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</si>
  <si>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</si>
  <si>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</si>
  <si>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</si>
  <si>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</si>
  <si>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</si>
  <si>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</si>
  <si>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</si>
  <si>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</si>
  <si>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</si>
  <si>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</si>
  <si>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</si>
  <si>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</si>
  <si>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</si>
  <si>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</si>
  <si>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</si>
  <si>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</si>
  <si>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</si>
  <si>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</si>
  <si>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</si>
  <si>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</si>
  <si>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</si>
  <si>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</si>
  <si>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</si>
  <si>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</si>
  <si>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</si>
  <si>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</si>
  <si>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</si>
  <si>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</si>
  <si>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</si>
  <si>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</si>
  <si>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</si>
  <si>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</si>
  <si>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</si>
  <si>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</si>
  <si>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</si>
  <si>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</si>
  <si>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</si>
  <si>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</si>
  <si>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</si>
  <si>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</si>
  <si>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</si>
  <si>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</si>
  <si>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</si>
  <si>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</si>
  <si>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</si>
  <si>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</si>
  <si>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</si>
  <si>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</si>
  <si>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</si>
  <si>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</si>
  <si>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</si>
  <si>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</si>
  <si>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</si>
  <si>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</si>
  <si>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</si>
  <si>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</si>
  <si>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</si>
  <si>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</si>
  <si>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</si>
  <si>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</si>
  <si>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</si>
  <si>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</si>
  <si>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</si>
  <si>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</si>
  <si>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</si>
  <si>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</si>
  <si>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</si>
  <si>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</si>
  <si>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</si>
  <si>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</si>
  <si>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</si>
  <si>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</si>
  <si>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</si>
  <si>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</si>
  <si>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</si>
  <si>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</si>
  <si>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</si>
  <si>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</si>
  <si>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</si>
  <si>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</si>
  <si>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</si>
  <si>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</si>
  <si>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</si>
  <si>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</si>
  <si>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</si>
  <si>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</si>
  <si>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</si>
  <si>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</si>
  <si>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</si>
  <si>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</si>
  <si>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</si>
  <si>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</si>
  <si>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</si>
  <si>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</si>
  <si>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</si>
  <si>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</si>
  <si>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</si>
  <si>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</si>
  <si>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</si>
  <si>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</si>
  <si>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</si>
  <si>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</si>
  <si>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</si>
  <si>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</si>
  <si>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</si>
  <si>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</si>
  <si>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</si>
  <si>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</si>
  <si>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</si>
  <si>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</si>
  <si>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</si>
  <si>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</si>
  <si>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</si>
  <si>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</si>
  <si>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</si>
  <si>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</si>
  <si>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</si>
  <si>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</si>
  <si>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</si>
  <si>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</si>
  <si>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</si>
  <si>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</si>
  <si>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</si>
  <si>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</si>
  <si>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</si>
  <si>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</si>
  <si>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</si>
  <si>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</si>
  <si>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</si>
  <si>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</si>
  <si>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</si>
  <si>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</si>
  <si>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</si>
  <si>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</si>
  <si>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</si>
  <si>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</si>
  <si>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</si>
  <si>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</si>
  <si>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</si>
  <si>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</si>
  <si>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</si>
  <si>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</si>
  <si>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</si>
  <si>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</si>
  <si>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</si>
  <si>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</si>
  <si>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</si>
  <si>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</si>
  <si>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</si>
  <si>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</si>
  <si>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</si>
  <si>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</si>
  <si>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</si>
  <si>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</si>
  <si>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</si>
  <si>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</si>
  <si>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</si>
  <si>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</si>
  <si>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</si>
  <si>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</si>
  <si>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</si>
  <si>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</si>
  <si>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</si>
  <si>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</si>
  <si>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</si>
  <si>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</si>
  <si>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</si>
  <si>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</si>
  <si>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</si>
  <si>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</si>
  <si>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</si>
  <si>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</si>
  <si>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</si>
  <si>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</si>
  <si>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</si>
  <si>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</si>
  <si>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</si>
  <si>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</si>
  <si>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</si>
  <si>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</si>
  <si>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</si>
  <si>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</si>
  <si>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</si>
  <si>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</si>
  <si>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</si>
  <si>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</si>
  <si>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</si>
  <si>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</si>
  <si>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</si>
  <si>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</si>
  <si>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</si>
  <si>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</si>
  <si>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</si>
  <si>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</si>
  <si>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</si>
  <si>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</si>
  <si>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</si>
  <si>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</si>
  <si>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</si>
  <si>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</si>
  <si>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</si>
  <si>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</si>
  <si>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</si>
  <si>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</si>
  <si>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</si>
  <si>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</si>
  <si>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</si>
  <si>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</si>
  <si>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</si>
  <si>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</si>
  <si>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</si>
  <si>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</si>
  <si>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</si>
  <si>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</si>
  <si>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</si>
  <si>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</si>
  <si>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</si>
  <si>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</si>
  <si>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</si>
  <si>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</si>
  <si>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</si>
  <si>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</si>
  <si>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</si>
  <si>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</si>
  <si>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</si>
  <si>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</si>
  <si>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</si>
  <si>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</si>
  <si>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</si>
  <si>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</si>
  <si>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</si>
  <si>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</si>
  <si>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</si>
  <si>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</si>
  <si>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</si>
  <si>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</si>
  <si>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</si>
  <si>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</si>
  <si>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</si>
  <si>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</si>
  <si>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</si>
  <si>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</si>
  <si>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</si>
  <si>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</si>
  <si>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</si>
  <si>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</si>
  <si>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</si>
  <si>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</si>
  <si>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</si>
  <si>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</si>
  <si>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</si>
  <si>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</si>
  <si>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</si>
  <si>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</si>
  <si>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</si>
  <si>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</si>
  <si>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</si>
  <si>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</si>
  <si>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</si>
  <si>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</si>
  <si>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</si>
  <si>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</si>
  <si>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</si>
  <si>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</si>
  <si>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</si>
  <si>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</si>
  <si>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</si>
  <si>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</si>
  <si>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</si>
  <si>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</si>
  <si>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</si>
  <si>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</si>
  <si>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</si>
  <si>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</si>
  <si>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</si>
  <si>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</si>
  <si>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</si>
  <si>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</si>
  <si>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</si>
  <si>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</si>
  <si>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</si>
  <si>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</si>
  <si>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</si>
  <si>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</si>
  <si>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</si>
  <si>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</si>
  <si>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</si>
  <si>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</si>
  <si>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</si>
  <si>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</si>
  <si>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</si>
  <si>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</si>
  <si>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</si>
  <si>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</si>
  <si>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</si>
  <si>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</si>
  <si>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</si>
  <si>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</si>
  <si>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</si>
  <si>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</si>
  <si>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</si>
  <si>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</si>
  <si>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</si>
  <si>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</si>
  <si>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</si>
  <si>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</si>
  <si>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</si>
  <si>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</si>
  <si>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</si>
  <si>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</si>
  <si>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</si>
  <si>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</si>
  <si>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</si>
  <si>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</si>
  <si>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</si>
  <si>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</si>
  <si>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</si>
  <si>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</si>
  <si>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</si>
  <si>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</si>
  <si>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</si>
  <si>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</si>
  <si>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</si>
  <si>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</si>
  <si>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</si>
  <si>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</si>
  <si>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</si>
  <si>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</si>
  <si>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</si>
  <si>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</si>
  <si>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</si>
  <si>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</si>
  <si>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</si>
  <si>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</si>
  <si>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</si>
  <si>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</si>
  <si>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</si>
  <si>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</si>
  <si>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</si>
  <si>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</si>
  <si>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</si>
  <si>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</si>
  <si>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</si>
  <si>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</si>
  <si>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</si>
  <si>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</si>
  <si>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</si>
  <si>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</si>
  <si>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</si>
  <si>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</si>
  <si>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</si>
  <si>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</si>
  <si>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</si>
  <si>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</si>
  <si>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</si>
  <si>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</si>
  <si>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</si>
  <si>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</si>
  <si>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</si>
  <si>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</si>
  <si>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</si>
  <si>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</si>
  <si>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</si>
  <si>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</si>
  <si>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</si>
  <si>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</si>
  <si>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</si>
  <si>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</si>
  <si>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</si>
  <si>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</si>
  <si>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</si>
  <si>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</si>
  <si>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</si>
  <si>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</si>
  <si>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</si>
  <si>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</si>
  <si>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</si>
  <si>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</si>
  <si>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</si>
  <si>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</si>
  <si>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</si>
  <si>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</si>
  <si>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</si>
  <si>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</si>
  <si>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</si>
  <si>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</si>
  <si>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</si>
  <si>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</si>
  <si>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</si>
  <si>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</si>
  <si>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</si>
  <si>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</si>
  <si>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</si>
  <si>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</si>
  <si>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</si>
  <si>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</si>
  <si>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</si>
  <si>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</si>
  <si>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</si>
  <si>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</si>
  <si>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</si>
  <si>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</si>
  <si>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</si>
  <si>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</si>
  <si>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</si>
  <si>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</si>
  <si>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</si>
  <si>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</si>
  <si>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</si>
  <si>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</si>
  <si>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</si>
  <si>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</si>
  <si>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</si>
  <si>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</si>
  <si>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</si>
  <si>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</si>
  <si>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</si>
  <si>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</si>
  <si>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</si>
  <si>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</si>
  <si>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</si>
  <si>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</si>
  <si>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</si>
  <si>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</si>
  <si>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</si>
  <si>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</si>
  <si>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</si>
  <si>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</si>
  <si>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</si>
  <si>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</si>
  <si>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</si>
  <si>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</si>
  <si>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</si>
  <si>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</si>
  <si>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</si>
  <si>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</si>
  <si>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</si>
  <si>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</si>
  <si>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</si>
  <si>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</si>
  <si>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</si>
  <si>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</si>
  <si>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</si>
  <si>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</si>
  <si>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</si>
  <si>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</si>
  <si>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</si>
  <si>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</si>
  <si>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</si>
  <si>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</si>
  <si>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</si>
  <si>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</si>
  <si>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</si>
  <si>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</si>
  <si>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</si>
  <si>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</si>
  <si>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</si>
  <si>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</si>
  <si>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</si>
  <si>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</si>
  <si>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</si>
  <si>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</si>
  <si>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</si>
  <si>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</si>
  <si>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</si>
  <si>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</si>
  <si>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</si>
  <si>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</si>
  <si>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</si>
  <si>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</si>
  <si>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</si>
  <si>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</si>
  <si>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</si>
  <si>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</si>
  <si>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</si>
  <si>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</si>
  <si>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</si>
  <si>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</si>
  <si>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</si>
  <si>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</si>
  <si>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</si>
  <si>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</si>
  <si>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</si>
  <si>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</si>
  <si>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</si>
  <si>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</si>
  <si>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</si>
  <si>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</si>
  <si>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</si>
  <si>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</si>
  <si>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</si>
  <si>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</si>
  <si>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</si>
  <si>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</si>
  <si>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</si>
  <si>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</si>
  <si>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</si>
  <si>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</si>
  <si>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</si>
  <si>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</si>
  <si>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</si>
  <si>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</si>
  <si>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</si>
  <si>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</si>
  <si>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</si>
  <si>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</si>
  <si>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</si>
  <si>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</si>
  <si>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</si>
  <si>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</si>
  <si>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</si>
  <si>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</si>
  <si>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</si>
  <si>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</si>
  <si>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</si>
  <si>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</si>
  <si>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</si>
  <si>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</si>
  <si>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</si>
  <si>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</si>
  <si>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</si>
  <si>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</si>
  <si>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</si>
  <si>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</si>
  <si>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</si>
  <si>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</si>
  <si>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</si>
  <si>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</si>
  <si>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</si>
  <si>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</si>
  <si>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</si>
  <si>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</si>
  <si>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</si>
  <si>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</si>
  <si>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</si>
  <si>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</si>
  <si>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</si>
  <si>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</si>
  <si>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</si>
  <si>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</si>
  <si>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</si>
  <si>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</si>
  <si>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</si>
  <si>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</si>
  <si>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</si>
  <si>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</si>
  <si>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</si>
  <si>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</si>
  <si>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</si>
  <si>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</si>
  <si>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</si>
  <si>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</si>
  <si>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</si>
  <si>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</si>
  <si>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</si>
  <si>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</si>
  <si>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</si>
  <si>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</si>
  <si>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</si>
  <si>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</si>
  <si>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</si>
  <si>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</si>
  <si>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</si>
  <si>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</si>
  <si>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</si>
  <si>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</si>
  <si>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</si>
  <si>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</si>
  <si>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</si>
  <si>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</si>
  <si>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</si>
  <si>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</si>
  <si>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</si>
  <si>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</si>
  <si>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</si>
  <si>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</si>
  <si>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</si>
  <si>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</si>
  <si>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</si>
  <si>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</si>
  <si>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</si>
  <si>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</si>
  <si>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</si>
  <si>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</si>
  <si>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</si>
  <si>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</si>
  <si>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</si>
  <si>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</si>
  <si>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</si>
  <si>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</si>
  <si>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</si>
  <si>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</si>
  <si>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</si>
  <si>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</si>
  <si>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</si>
  <si>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</si>
  <si>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</si>
  <si>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</si>
  <si>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</si>
  <si>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</si>
  <si>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</si>
  <si>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</si>
  <si>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</si>
  <si>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</si>
  <si>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</si>
  <si>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</si>
  <si>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</si>
  <si>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</si>
  <si>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</si>
  <si>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</si>
  <si>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</si>
  <si>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</si>
  <si>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</si>
  <si>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</si>
  <si>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</si>
  <si>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</si>
  <si>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</si>
  <si>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</si>
  <si>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</si>
  <si>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</si>
  <si>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</si>
  <si>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</si>
  <si>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</si>
  <si>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</si>
  <si>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</si>
  <si>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</si>
  <si>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</si>
  <si>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</si>
  <si>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</si>
  <si>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</si>
  <si>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</si>
  <si>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</si>
  <si>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</si>
  <si>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</si>
  <si>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</si>
  <si>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</si>
  <si>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</si>
  <si>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</si>
  <si>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</si>
  <si>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</si>
  <si>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</si>
  <si>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</si>
  <si>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</si>
  <si>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</si>
  <si>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</si>
  <si>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</si>
  <si>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</si>
  <si>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</si>
  <si>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</si>
  <si>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</si>
  <si>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</si>
  <si>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</si>
  <si>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</si>
  <si>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</si>
  <si>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</si>
  <si>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</si>
  <si>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</si>
  <si>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</si>
  <si>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</si>
  <si>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</si>
  <si>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</si>
  <si>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</si>
  <si>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</si>
  <si>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</si>
  <si>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</si>
  <si>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</si>
  <si>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</si>
  <si>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</si>
  <si>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</si>
  <si>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</si>
  <si>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</si>
  <si>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</si>
  <si>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</si>
  <si>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</si>
  <si>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</si>
  <si>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</si>
  <si>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</si>
  <si>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</si>
  <si>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</si>
  <si>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</si>
  <si>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</si>
  <si>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</si>
  <si>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</si>
  <si>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</si>
  <si>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</si>
  <si>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</si>
  <si>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</si>
  <si>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</si>
  <si>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</si>
  <si>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</si>
  <si>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</si>
  <si>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</si>
  <si>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</si>
  <si>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</si>
  <si>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</si>
  <si>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</si>
  <si>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</si>
  <si>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</si>
  <si>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</si>
  <si>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</si>
  <si>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</si>
  <si>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</si>
  <si>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</si>
  <si>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</si>
  <si>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</si>
  <si>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</si>
  <si>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</si>
  <si>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</si>
  <si>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</si>
  <si>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</si>
  <si>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</si>
  <si>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</si>
  <si>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</si>
  <si>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</si>
  <si>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</si>
  <si>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</si>
  <si>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</si>
  <si>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</si>
  <si>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</si>
  <si>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</si>
  <si>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</si>
  <si>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</si>
  <si>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</si>
  <si>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</si>
  <si>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</si>
  <si>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</si>
  <si>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</si>
  <si>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</si>
  <si>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</si>
  <si>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</si>
  <si>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</si>
  <si>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</si>
  <si>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</si>
  <si>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</si>
  <si>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</si>
  <si>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</si>
  <si>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</si>
  <si>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</si>
  <si>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</si>
  <si>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</si>
  <si>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</si>
  <si>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</si>
  <si>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</si>
  <si>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</si>
  <si>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</si>
  <si>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</si>
  <si>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</si>
  <si>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</si>
  <si>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</si>
  <si>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</si>
  <si>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</si>
  <si>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</si>
  <si>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</si>
  <si>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</si>
  <si>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</si>
  <si>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</si>
  <si>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</si>
  <si>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</si>
  <si>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</si>
  <si>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</si>
  <si>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</si>
  <si>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</si>
  <si>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</si>
  <si>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</si>
  <si>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</si>
  <si>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</si>
  <si>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</si>
  <si>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</si>
  <si>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</si>
  <si>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</si>
  <si>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</si>
  <si>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</si>
  <si>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</si>
  <si>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</si>
  <si>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</si>
  <si>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</si>
  <si>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</si>
  <si>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</si>
  <si>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</si>
  <si>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</si>
  <si>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</si>
  <si>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</si>
  <si>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</si>
  <si>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</si>
  <si>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</si>
  <si>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</si>
  <si>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</si>
  <si>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</si>
  <si>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</si>
  <si>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</si>
  <si>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</si>
  <si>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</si>
  <si>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</si>
  <si>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</si>
  <si>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</si>
  <si>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</si>
  <si>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</si>
  <si>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</si>
  <si>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</si>
  <si>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</si>
  <si>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</si>
  <si>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</si>
  <si>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</si>
  <si>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</si>
  <si>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</si>
  <si>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</si>
  <si>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</si>
  <si>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</si>
  <si>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</si>
  <si>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</si>
  <si>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</si>
  <si>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</si>
  <si>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</si>
  <si>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</si>
  <si>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</si>
  <si>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</si>
  <si>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</si>
  <si>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</si>
  <si>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</si>
  <si>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</si>
  <si>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</si>
  <si>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</si>
  <si>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</si>
  <si>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</si>
  <si>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</si>
  <si>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</si>
  <si>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</si>
  <si>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</si>
  <si>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</si>
  <si>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</si>
  <si>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</si>
  <si>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</si>
  <si>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</si>
  <si>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</si>
  <si>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</si>
  <si>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</si>
  <si>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</si>
  <si>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</si>
  <si>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</si>
  <si>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</si>
  <si>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</si>
  <si>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</si>
  <si>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</si>
  <si>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</si>
  <si>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</si>
  <si>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</si>
  <si>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</si>
  <si>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</si>
  <si>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</si>
  <si>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</si>
  <si>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</si>
  <si>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</si>
  <si>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</si>
  <si>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</si>
  <si>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</si>
  <si>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</si>
  <si>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</si>
  <si>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</si>
  <si>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</si>
  <si>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</si>
  <si>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</si>
  <si>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</si>
  <si>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</si>
  <si>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</si>
  <si>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</si>
  <si>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</si>
  <si>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</si>
  <si>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</si>
  <si>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</si>
  <si>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</si>
  <si>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</si>
  <si>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</si>
  <si>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</si>
  <si>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</si>
  <si>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</si>
  <si>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</si>
  <si>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</si>
  <si>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</si>
  <si>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</si>
  <si>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</si>
  <si>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</si>
  <si>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</si>
  <si>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</si>
  <si>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</si>
  <si>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</si>
  <si>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</si>
  <si>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</si>
  <si>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</si>
  <si>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</si>
  <si>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</si>
  <si>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</si>
  <si>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</si>
  <si>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</si>
  <si>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</si>
  <si>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</si>
  <si>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</si>
  <si>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</si>
  <si>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</si>
  <si>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</si>
  <si>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</si>
  <si>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</si>
  <si>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</si>
  <si>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</si>
  <si>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</si>
  <si>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</si>
  <si>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</si>
  <si>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</si>
  <si>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</si>
  <si>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</si>
  <si>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</si>
  <si>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</si>
  <si>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</si>
  <si>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</si>
  <si>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</si>
  <si>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</si>
  <si>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</si>
  <si>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</si>
  <si>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</si>
  <si>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</si>
  <si>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</si>
  <si>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</si>
  <si>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</si>
  <si>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</si>
  <si>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</si>
  <si>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</si>
  <si>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</si>
  <si>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</si>
  <si>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</si>
  <si>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</si>
  <si>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</si>
  <si>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</si>
  <si>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</si>
  <si>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</si>
  <si>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</si>
  <si>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</si>
  <si>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</si>
  <si>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</si>
  <si>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</si>
  <si>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</si>
  <si>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</si>
  <si>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</si>
  <si>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</si>
  <si>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</si>
  <si>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</si>
  <si>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</si>
  <si>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</si>
  <si>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</si>
  <si>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</si>
  <si>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</si>
  <si>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</si>
  <si>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</si>
  <si>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</si>
  <si>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</si>
  <si>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</si>
  <si>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</si>
  <si>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</si>
  <si>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</si>
  <si>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</si>
  <si>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</si>
  <si>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</si>
  <si>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</si>
  <si>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</si>
  <si>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</si>
  <si>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</si>
  <si>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</si>
  <si>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</si>
  <si>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</si>
  <si>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</si>
  <si>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</si>
  <si>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</si>
  <si>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</si>
  <si>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</si>
  <si>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</si>
  <si>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</si>
  <si>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</si>
  <si>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</si>
  <si>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</si>
  <si>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</si>
  <si>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</si>
  <si>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</si>
  <si>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</si>
  <si>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</si>
  <si>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</si>
  <si>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</si>
  <si>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</si>
  <si>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</si>
  <si>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</si>
  <si>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</si>
  <si>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</si>
  <si>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</si>
  <si>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</si>
  <si>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</si>
  <si>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</si>
  <si>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</si>
  <si>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</si>
  <si>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</si>
  <si>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</si>
  <si>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</si>
  <si>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</si>
  <si>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</si>
  <si>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</si>
  <si>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</si>
  <si>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</si>
  <si>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</si>
  <si>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</si>
  <si>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</si>
  <si>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</si>
  <si>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</si>
  <si>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</si>
  <si>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</si>
  <si>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</si>
  <si>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</si>
  <si>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</si>
  <si>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</si>
  <si>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</si>
  <si>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</si>
  <si>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</si>
  <si>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</si>
  <si>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</si>
  <si>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</si>
  <si>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</si>
  <si>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</si>
  <si>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</si>
  <si>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</si>
  <si>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</si>
  <si>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</si>
  <si>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</si>
  <si>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</si>
  <si>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</si>
  <si>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</si>
  <si>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</si>
  <si>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</si>
  <si>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</si>
  <si>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</si>
  <si>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</si>
  <si>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</si>
  <si>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</si>
  <si>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</si>
  <si>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</si>
  <si>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</si>
  <si>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</si>
  <si>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</si>
  <si>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</si>
  <si>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</si>
  <si>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</si>
  <si>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</si>
  <si>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</si>
  <si>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</si>
  <si>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</si>
  <si>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</si>
  <si>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</si>
  <si>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</si>
  <si>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</si>
  <si>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</si>
  <si>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</si>
  <si>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</si>
  <si>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</si>
  <si>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</si>
  <si>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</si>
  <si>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</si>
  <si>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</si>
  <si>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</si>
  <si>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</si>
  <si>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</si>
  <si>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</si>
  <si>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</si>
  <si>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</si>
  <si>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</si>
  <si>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</si>
  <si>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</si>
  <si>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</si>
  <si>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</si>
  <si>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</si>
  <si>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</si>
  <si>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</si>
  <si>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</si>
  <si>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</si>
  <si>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</si>
  <si>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</si>
  <si>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</si>
  <si>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</si>
  <si>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</si>
  <si>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</si>
  <si>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</si>
  <si>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</si>
  <si>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</si>
  <si>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</si>
  <si>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</si>
  <si>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</si>
  <si>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</si>
  <si>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</si>
  <si>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</si>
  <si>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</si>
  <si>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</si>
  <si>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</si>
  <si>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</si>
  <si>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</si>
  <si>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</si>
  <si>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</si>
  <si>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</si>
  <si>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</si>
  <si>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</si>
  <si>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</si>
  <si>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</si>
  <si>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</si>
  <si>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</si>
  <si>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</si>
  <si>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</si>
  <si>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</si>
  <si>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</si>
  <si>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</si>
  <si>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</si>
  <si>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</si>
  <si>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</si>
  <si>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</si>
  <si>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</si>
  <si>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</si>
  <si>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</si>
  <si>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</si>
  <si>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</si>
  <si>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</si>
  <si>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</si>
  <si>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</si>
  <si>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</si>
  <si>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</si>
  <si>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</si>
  <si>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</si>
  <si>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</si>
  <si>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</si>
  <si>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</si>
  <si>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</si>
  <si>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</si>
  <si>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</si>
  <si>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</si>
  <si>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</si>
  <si>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</si>
  <si>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</si>
  <si>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</si>
  <si>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</si>
  <si>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</si>
  <si>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</si>
  <si>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</si>
  <si>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</si>
  <si>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</si>
  <si>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</si>
  <si>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</si>
  <si>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</si>
  <si>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</si>
  <si>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</si>
  <si>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</si>
  <si>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</si>
  <si>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</si>
  <si>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</si>
  <si>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</si>
  <si>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</si>
  <si>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</si>
  <si>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</si>
  <si>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</si>
  <si>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</si>
  <si>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</si>
  <si>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</si>
  <si>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</si>
  <si>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</si>
  <si>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</si>
  <si>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</si>
  <si>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</si>
  <si>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</si>
  <si>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</si>
  <si>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</si>
  <si>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</si>
  <si>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</si>
  <si>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</si>
  <si>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</si>
  <si>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</si>
  <si>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</si>
  <si>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</si>
  <si>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</si>
  <si>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</si>
  <si>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</si>
  <si>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</si>
  <si>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</si>
  <si>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</si>
  <si>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</si>
  <si>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</si>
  <si>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</si>
  <si>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</si>
  <si>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</si>
  <si>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</si>
  <si>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</si>
  <si>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</si>
  <si>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</si>
  <si>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</si>
  <si>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</si>
  <si>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</si>
  <si>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</si>
  <si>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</si>
  <si>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</si>
  <si>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</si>
  <si>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</si>
  <si>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</si>
  <si>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</si>
  <si>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</si>
  <si>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</si>
  <si>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</si>
  <si>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</si>
  <si>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</si>
  <si>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</si>
  <si>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</si>
  <si>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</si>
  <si>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</si>
  <si>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</si>
  <si>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</si>
  <si>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</si>
  <si>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</si>
  <si>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</si>
  <si>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</si>
  <si>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</si>
  <si>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</si>
  <si>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</si>
  <si>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</si>
  <si>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</si>
  <si>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</si>
  <si>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</si>
  <si>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</si>
  <si>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</si>
  <si>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</si>
  <si>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</si>
  <si>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</si>
  <si>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</si>
  <si>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</si>
  <si>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</si>
  <si>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</si>
  <si>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</si>
  <si>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</si>
  <si>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</si>
  <si>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</si>
  <si>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</si>
  <si>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</si>
  <si>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</si>
  <si>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</si>
  <si>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</si>
  <si>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</si>
  <si>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</si>
  <si>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</si>
  <si>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</si>
  <si>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</si>
  <si>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</si>
  <si>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</si>
  <si>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</si>
  <si>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</si>
  <si>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</si>
  <si>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</si>
  <si>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</si>
  <si>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</si>
  <si>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</si>
  <si>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</si>
  <si>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</si>
  <si>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</si>
  <si>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</si>
  <si>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</si>
  <si>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</si>
  <si>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</si>
  <si>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</si>
  <si>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</si>
  <si>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</si>
  <si>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</si>
  <si>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</si>
  <si>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</si>
  <si>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</si>
  <si>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</si>
  <si>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</si>
  <si>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</si>
  <si>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</si>
  <si>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</si>
  <si>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</si>
  <si>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</si>
  <si>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</si>
  <si>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</si>
  <si>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</si>
  <si>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</si>
  <si>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</si>
  <si>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</si>
  <si>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</si>
  <si>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</si>
  <si>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</si>
  <si>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</si>
  <si>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</si>
  <si>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</si>
  <si>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</si>
  <si>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</si>
  <si>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</si>
  <si>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</si>
  <si>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</si>
  <si>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</si>
  <si>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</si>
  <si>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</si>
  <si>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</si>
  <si>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</si>
  <si>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</si>
  <si>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</si>
  <si>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</si>
  <si>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</si>
  <si>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</si>
  <si>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</si>
  <si>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</si>
  <si>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</si>
  <si>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</si>
  <si>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</si>
  <si>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</si>
  <si>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</si>
  <si>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</si>
  <si>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</si>
  <si>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</si>
  <si>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</si>
  <si>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</si>
  <si>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</si>
  <si>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</si>
  <si>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</si>
  <si>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</si>
  <si>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</si>
  <si>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</si>
  <si>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</si>
  <si>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</si>
  <si>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</si>
  <si>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</si>
  <si>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</si>
  <si>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</si>
  <si>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</si>
  <si>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</si>
  <si>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</si>
  <si>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</si>
  <si>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</si>
  <si>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</si>
  <si>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</si>
  <si>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</si>
  <si>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</si>
  <si>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</si>
  <si>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</si>
  <si>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</si>
  <si>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</si>
  <si>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</si>
  <si>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</si>
  <si>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</si>
  <si>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</si>
  <si>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</si>
  <si>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</si>
  <si>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</si>
  <si>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</si>
  <si>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</si>
  <si>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</si>
  <si>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</si>
  <si>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</si>
  <si>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</si>
  <si>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</si>
  <si>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</si>
  <si>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</si>
  <si>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</si>
  <si>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</si>
  <si>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</si>
  <si>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</si>
  <si>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</si>
  <si>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</si>
  <si>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</si>
  <si>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</si>
  <si>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</si>
  <si>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</si>
  <si>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</si>
  <si>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</si>
  <si>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</si>
  <si>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</si>
  <si>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</si>
  <si>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</si>
  <si>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</si>
  <si>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</si>
  <si>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</si>
  <si>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</si>
  <si>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</si>
  <si>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</si>
  <si>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</si>
  <si>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</si>
  <si>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</si>
  <si>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</si>
  <si>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</si>
  <si>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</si>
  <si>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</si>
  <si>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</si>
  <si>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</si>
  <si>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</si>
  <si>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</si>
  <si>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</si>
  <si>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</si>
  <si>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</si>
  <si>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</si>
  <si>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</si>
  <si>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</si>
  <si>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</si>
  <si>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</si>
  <si>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</si>
  <si>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</si>
  <si>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</si>
  <si>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</si>
  <si>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</si>
  <si>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</si>
  <si>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</si>
  <si>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</si>
  <si>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</si>
  <si>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</si>
  <si>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</si>
  <si>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</si>
  <si>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</si>
  <si>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</si>
  <si>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</si>
  <si>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</si>
  <si>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</si>
  <si>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</si>
  <si>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</si>
  <si>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</si>
  <si>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</si>
  <si>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</si>
  <si>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</si>
  <si>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</si>
  <si>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</si>
  <si>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</si>
  <si>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</si>
  <si>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</si>
  <si>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</si>
  <si>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</si>
  <si>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</si>
  <si>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</si>
  <si>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</si>
  <si>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</si>
  <si>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</si>
  <si>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</si>
  <si>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</si>
  <si>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</si>
  <si>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</si>
  <si>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</si>
  <si>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</si>
  <si>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</si>
  <si>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</si>
  <si>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</si>
  <si>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</si>
  <si>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</si>
  <si>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</si>
  <si>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</si>
  <si>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</si>
  <si>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</si>
  <si>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</si>
  <si>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</si>
  <si>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</si>
  <si>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</si>
  <si>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</si>
  <si>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</si>
  <si>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</si>
  <si>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</si>
  <si>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</si>
  <si>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</si>
  <si>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</si>
  <si>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</si>
  <si>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</si>
  <si>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</si>
  <si>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</si>
  <si>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</si>
  <si>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</si>
  <si>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</si>
  <si>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</si>
  <si>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</si>
  <si>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</si>
  <si>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</si>
  <si>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</si>
  <si>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</si>
  <si>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</si>
  <si>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</si>
  <si>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</si>
  <si>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</si>
  <si>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</si>
  <si>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</si>
  <si>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</si>
  <si>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</si>
  <si>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</si>
  <si>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</si>
  <si>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</si>
  <si>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</si>
  <si>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</si>
  <si>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</si>
  <si>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</si>
  <si>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</si>
  <si>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</si>
  <si>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</si>
  <si>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</si>
  <si>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</si>
  <si>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</si>
  <si>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</si>
  <si>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</si>
  <si>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</si>
  <si>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</si>
  <si>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</si>
  <si>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</si>
  <si>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</si>
  <si>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</si>
  <si>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</si>
  <si>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</si>
  <si>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</si>
  <si>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</si>
  <si>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</si>
  <si>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</si>
  <si>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</si>
  <si>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</si>
  <si>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</si>
  <si>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</si>
  <si>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</si>
  <si>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</si>
  <si>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</si>
  <si>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</si>
  <si>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</si>
  <si>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</si>
  <si>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</si>
  <si>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</si>
  <si>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</si>
  <si>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</si>
  <si>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</si>
  <si>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</si>
  <si>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</si>
  <si>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</si>
  <si>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</si>
  <si>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</si>
  <si>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</si>
  <si>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</si>
  <si>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</si>
  <si>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</si>
  <si>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</si>
  <si>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</si>
  <si>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</si>
  <si>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</si>
  <si>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</si>
  <si>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</si>
  <si>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</si>
  <si>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</si>
  <si>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</si>
  <si>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</si>
  <si>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</si>
  <si>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</si>
  <si>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</si>
  <si>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</si>
  <si>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</si>
  <si>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</si>
  <si>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</si>
  <si>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</si>
  <si>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</si>
  <si>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</si>
  <si>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</si>
  <si>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</si>
  <si>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</si>
  <si>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</si>
  <si>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</si>
  <si>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</si>
  <si>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</si>
  <si>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</si>
  <si>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</si>
  <si>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</si>
  <si>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</si>
  <si>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</si>
  <si>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</si>
  <si>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</si>
  <si>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</si>
  <si>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</si>
  <si>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</si>
  <si>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</si>
  <si>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</si>
  <si>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</si>
  <si>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</si>
  <si>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</si>
  <si>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</si>
  <si>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</si>
  <si>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</si>
  <si>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</si>
  <si>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</si>
  <si>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</si>
  <si>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</si>
  <si>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</si>
  <si>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</si>
  <si>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</si>
  <si>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</si>
  <si>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</si>
  <si>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</si>
  <si>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</si>
  <si>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</si>
  <si>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</si>
  <si>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</si>
  <si>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</si>
  <si>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</si>
  <si>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</si>
  <si>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</si>
  <si>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</si>
  <si>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</si>
  <si>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</si>
  <si>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</si>
  <si>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</si>
  <si>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</si>
  <si>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</si>
  <si>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</si>
  <si>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</si>
  <si>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</si>
  <si>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</si>
  <si>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</si>
  <si>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</si>
  <si>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</si>
  <si>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</si>
  <si>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</si>
  <si>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</si>
  <si>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</si>
  <si>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</si>
  <si>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</si>
  <si>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</si>
  <si>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</si>
  <si>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</si>
  <si>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</si>
  <si>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</si>
  <si>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</si>
  <si>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</si>
  <si>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</si>
  <si>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</si>
  <si>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</si>
  <si>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</si>
  <si>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</si>
  <si>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</si>
  <si>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</si>
  <si>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</si>
  <si>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</si>
  <si>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</si>
  <si>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</si>
  <si>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</si>
  <si>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</si>
  <si>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</si>
  <si>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</si>
  <si>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</si>
  <si>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</si>
  <si>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</si>
  <si>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</si>
  <si>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</si>
  <si>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</si>
  <si>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</si>
  <si>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</si>
  <si>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</si>
  <si>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</si>
  <si>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</si>
  <si>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</si>
  <si>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</si>
  <si>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</si>
  <si>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</si>
  <si>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</si>
  <si>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</si>
  <si>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</si>
  <si>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</si>
  <si>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</si>
  <si>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</si>
  <si>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</si>
  <si>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</si>
  <si>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</si>
  <si>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</si>
  <si>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</si>
  <si>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</si>
  <si>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</si>
  <si>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</si>
  <si>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</si>
  <si>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</si>
  <si>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</si>
  <si>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</si>
  <si>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</si>
  <si>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</si>
  <si>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</si>
  <si>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</si>
  <si>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</si>
  <si>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</si>
  <si>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</si>
  <si>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</si>
  <si>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</si>
  <si>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</si>
  <si>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</si>
  <si>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</si>
  <si>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</si>
  <si>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</si>
  <si>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</si>
  <si>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</si>
  <si>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</si>
  <si>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</si>
  <si>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</si>
  <si>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</si>
  <si>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</si>
  <si>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</si>
  <si>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</si>
  <si>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</si>
  <si>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</si>
  <si>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</si>
  <si>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</si>
  <si>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</si>
  <si>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</si>
  <si>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</si>
  <si>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</si>
  <si>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</si>
  <si>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</si>
  <si>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</si>
  <si>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</si>
  <si>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</si>
  <si>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</si>
  <si>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</si>
  <si>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</si>
  <si>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</si>
  <si>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</si>
  <si>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</si>
  <si>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</si>
  <si>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</si>
  <si>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</si>
  <si>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</si>
  <si>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</si>
  <si>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</si>
  <si>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</si>
  <si>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</si>
  <si>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</si>
  <si>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</si>
  <si>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</si>
  <si>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</si>
  <si>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</si>
  <si>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</si>
  <si>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</si>
  <si>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</si>
  <si>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</si>
  <si>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</si>
  <si>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</si>
  <si>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</si>
  <si>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</si>
  <si>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</si>
  <si>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</si>
  <si>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</si>
  <si>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</si>
  <si>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</si>
  <si>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</si>
  <si>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</si>
  <si>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</si>
  <si>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</si>
  <si>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</si>
  <si>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</si>
  <si>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</si>
  <si>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</si>
  <si>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</si>
  <si>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</si>
  <si>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</si>
  <si>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</si>
  <si>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</si>
  <si>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</si>
  <si>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</si>
  <si>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</si>
  <si>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</si>
  <si>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</si>
  <si>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</si>
  <si>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</si>
  <si>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</si>
  <si>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</si>
  <si>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</si>
  <si>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</si>
  <si>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</si>
  <si>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</si>
  <si>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</si>
  <si>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</si>
  <si>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</si>
  <si>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</si>
  <si>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</si>
  <si>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</si>
  <si>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</si>
  <si>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</si>
  <si>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</si>
  <si>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</si>
  <si>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</si>
  <si>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</si>
  <si>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</si>
  <si>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</si>
  <si>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</si>
  <si>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</si>
  <si>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</si>
  <si>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</si>
  <si>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</si>
  <si>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</si>
  <si>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</si>
  <si>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</si>
  <si>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</si>
  <si>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</si>
  <si>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</si>
  <si>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</si>
  <si>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</si>
  <si>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</si>
  <si>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</si>
  <si>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</si>
  <si>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</si>
  <si>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</si>
  <si>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</si>
  <si>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</si>
  <si>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</si>
  <si>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</si>
  <si>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</si>
  <si>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</si>
  <si>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</si>
  <si>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</si>
  <si>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</si>
  <si>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</si>
  <si>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</si>
  <si>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</si>
  <si>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</si>
  <si>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</si>
  <si>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</si>
  <si>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</si>
  <si>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</si>
  <si>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</si>
  <si>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</si>
  <si>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</si>
  <si>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</si>
  <si>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</si>
  <si>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</si>
  <si>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</si>
  <si>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</si>
  <si>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</si>
  <si>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</si>
  <si>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</si>
  <si>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</si>
  <si>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</si>
  <si>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</si>
  <si>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</si>
  <si>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</si>
  <si>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</si>
  <si>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</si>
  <si>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</si>
  <si>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</si>
  <si>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</si>
  <si>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</si>
  <si>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</si>
  <si>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</si>
  <si>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</si>
  <si>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</si>
  <si>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</si>
  <si>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</si>
  <si>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</si>
  <si>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</si>
  <si>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</si>
  <si>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</si>
  <si>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</si>
  <si>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</si>
  <si>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</si>
  <si>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</si>
  <si>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</si>
  <si>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</si>
  <si>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</si>
  <si>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</si>
  <si>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</si>
  <si>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</si>
  <si>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</si>
  <si>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</si>
  <si>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</si>
  <si>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</si>
  <si>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</si>
  <si>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</si>
  <si>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</si>
  <si>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</si>
  <si>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</si>
  <si>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</si>
  <si>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</si>
  <si>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</si>
  <si>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</si>
  <si>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</si>
  <si>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</si>
  <si>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</si>
  <si>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</si>
  <si>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</si>
  <si>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</si>
  <si>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</si>
  <si>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</si>
  <si>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</si>
  <si>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</si>
  <si>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</si>
  <si>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</si>
  <si>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</si>
  <si>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</si>
  <si>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</si>
  <si>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</si>
  <si>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</si>
  <si>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</si>
  <si>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</si>
  <si>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</si>
  <si>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</si>
  <si>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</si>
  <si>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</si>
  <si>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</si>
  <si>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</si>
  <si>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</si>
  <si>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</si>
  <si>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</si>
  <si>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</si>
  <si>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</si>
  <si>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</si>
  <si>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</si>
  <si>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</si>
  <si>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</si>
  <si>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</si>
  <si>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</si>
  <si>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</si>
  <si>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</si>
  <si>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</si>
  <si>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</si>
  <si>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</si>
  <si>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</si>
  <si>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</si>
  <si>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</si>
  <si>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</si>
  <si>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</si>
  <si>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</si>
  <si>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</si>
  <si>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</si>
  <si>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</si>
  <si>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</si>
  <si>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</si>
  <si>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</si>
  <si>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</si>
  <si>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</si>
  <si>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</si>
  <si>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</si>
  <si>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</si>
  <si>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</si>
  <si>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</si>
  <si>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</si>
  <si>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</si>
  <si>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</si>
  <si>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</si>
  <si>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</si>
  <si>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</si>
  <si>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</si>
  <si>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</si>
  <si>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</si>
  <si>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</si>
  <si>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</si>
  <si>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</si>
  <si>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</si>
  <si>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</si>
  <si>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</si>
  <si>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</si>
  <si>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</si>
  <si>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</si>
  <si>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</si>
  <si>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</si>
  <si>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</si>
  <si>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</si>
  <si>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</si>
  <si>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</si>
  <si>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</si>
  <si>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</si>
  <si>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</si>
  <si>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</si>
  <si>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</si>
  <si>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</si>
  <si>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</si>
  <si>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</si>
  <si>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</si>
  <si>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</si>
  <si>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</si>
  <si>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</si>
  <si>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</si>
  <si>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</si>
  <si>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</si>
  <si>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</si>
  <si>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</si>
  <si>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</si>
  <si>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</si>
  <si>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</si>
  <si>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</si>
  <si>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</si>
  <si>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</si>
  <si>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</si>
  <si>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</si>
  <si>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</si>
  <si>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</si>
  <si>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</si>
  <si>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</si>
  <si>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</si>
  <si>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</si>
  <si>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</si>
  <si>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</si>
  <si>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</si>
  <si>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</si>
  <si>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</si>
  <si>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</si>
  <si>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</si>
  <si>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</si>
  <si>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</si>
  <si>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</si>
  <si>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</si>
  <si>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</si>
  <si>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</si>
  <si>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</si>
  <si>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</si>
  <si>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</si>
  <si>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</si>
  <si>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</si>
  <si>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</si>
  <si>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</si>
  <si>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</si>
  <si>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</si>
  <si>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</si>
  <si>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</si>
  <si>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</si>
  <si>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</si>
  <si>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</si>
  <si>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</si>
  <si>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</si>
  <si>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</si>
  <si>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</si>
  <si>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</si>
  <si>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</si>
  <si>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</si>
  <si>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</si>
  <si>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</si>
  <si>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</si>
  <si>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</si>
  <si>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</si>
  <si>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</si>
  <si>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</si>
  <si>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</si>
  <si>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</si>
  <si>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</si>
  <si>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</si>
  <si>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</si>
  <si>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</si>
  <si>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</si>
  <si>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</si>
  <si>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</si>
  <si>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</si>
  <si>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</si>
  <si>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</si>
  <si>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</si>
  <si>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</si>
  <si>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</si>
  <si>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</si>
  <si>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</si>
  <si>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</si>
  <si>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</si>
  <si>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</si>
  <si>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</si>
  <si>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</si>
  <si>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</si>
  <si>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</si>
  <si>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</si>
  <si>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</si>
  <si>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</si>
  <si>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</si>
  <si>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</si>
  <si>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</si>
  <si>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</si>
  <si>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</si>
  <si>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</si>
  <si>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</si>
  <si>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</si>
  <si>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</si>
  <si>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</si>
  <si>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</si>
  <si>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</si>
  <si>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</si>
  <si>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</si>
  <si>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</si>
  <si>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</si>
  <si>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</si>
  <si>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</si>
  <si>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</si>
  <si>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</si>
  <si>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</si>
  <si>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</si>
  <si>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</si>
  <si>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</si>
  <si>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</si>
  <si>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</si>
  <si>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</si>
  <si>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</si>
  <si>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</si>
  <si>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</si>
  <si>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</si>
  <si>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</si>
  <si>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</si>
  <si>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</si>
  <si>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</si>
  <si>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</si>
  <si>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</si>
  <si>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</si>
  <si>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</si>
  <si>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</si>
  <si>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</si>
  <si>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</si>
  <si>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</si>
  <si>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</si>
  <si>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</si>
  <si>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</si>
  <si>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</si>
  <si>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</si>
  <si>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</si>
  <si>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</si>
  <si>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</si>
  <si>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</si>
  <si>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</si>
  <si>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</si>
  <si>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</si>
  <si>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</si>
  <si>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</si>
  <si>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</si>
  <si>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</si>
  <si>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</si>
  <si>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</si>
  <si>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</si>
  <si>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</si>
  <si>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</si>
  <si>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</si>
  <si>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</si>
  <si>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</si>
  <si>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</si>
  <si>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</si>
  <si>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</si>
  <si>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</si>
  <si>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</si>
  <si>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</si>
  <si>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</si>
  <si>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</si>
  <si>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</si>
  <si>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</si>
  <si>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</si>
  <si>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</si>
  <si>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</si>
  <si>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</si>
  <si>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</si>
  <si>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</si>
  <si>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</si>
  <si>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</si>
  <si>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</si>
  <si>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</si>
  <si>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</si>
  <si>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</si>
  <si>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</si>
  <si>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</si>
  <si>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</si>
  <si>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</si>
  <si>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</si>
  <si>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</si>
  <si>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</si>
  <si>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</si>
  <si>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</si>
  <si>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</si>
  <si>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</si>
  <si>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</si>
  <si>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</si>
  <si>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</si>
  <si>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</si>
  <si>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</si>
  <si>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</si>
  <si>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</si>
  <si>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</si>
  <si>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</si>
  <si>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</si>
  <si>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</si>
  <si>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</si>
  <si>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</si>
  <si>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</si>
  <si>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</si>
  <si>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</si>
  <si>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</si>
  <si>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</si>
  <si>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</si>
  <si>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</si>
  <si>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</si>
  <si>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</si>
  <si>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</si>
  <si>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</si>
  <si>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</si>
  <si>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</si>
  <si>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</si>
  <si>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</si>
  <si>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</si>
  <si>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</si>
  <si>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</si>
  <si>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</si>
  <si>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</si>
  <si>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</si>
  <si>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</si>
  <si>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</si>
  <si>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</si>
  <si>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</si>
  <si>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</si>
  <si>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</si>
  <si>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</si>
  <si>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</si>
  <si>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</si>
  <si>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</si>
  <si>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</si>
  <si>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</si>
  <si>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</si>
  <si>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</si>
  <si>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</si>
  <si>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</si>
  <si>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</si>
  <si>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</si>
  <si>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</si>
  <si>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</si>
  <si>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</si>
  <si>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</si>
  <si>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</si>
  <si>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</si>
  <si>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</si>
  <si>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</si>
  <si>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</si>
  <si>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</si>
  <si>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</si>
  <si>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</si>
  <si>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</si>
  <si>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</si>
  <si>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</si>
  <si>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</si>
  <si>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</si>
  <si>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</si>
  <si>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</si>
  <si>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</si>
  <si>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</si>
  <si>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</si>
  <si>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</si>
  <si>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</si>
  <si>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</si>
  <si>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</si>
  <si>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</si>
  <si>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</si>
  <si>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</si>
  <si>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</si>
  <si>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</si>
  <si>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</si>
  <si>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</si>
  <si>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</si>
  <si>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</si>
  <si>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</si>
  <si>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</si>
  <si>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</si>
  <si>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</si>
  <si>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</si>
  <si>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</si>
  <si>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</si>
  <si>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</si>
  <si>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</si>
  <si>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</si>
  <si>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</si>
  <si>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</si>
  <si>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</si>
  <si>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</si>
  <si>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</si>
  <si>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</si>
  <si>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</si>
  <si>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</si>
  <si>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</si>
  <si>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</si>
  <si>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</si>
  <si>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</si>
  <si>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</si>
  <si>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</si>
  <si>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</si>
  <si>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</si>
  <si>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</si>
  <si>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</si>
  <si>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</si>
  <si>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</si>
  <si>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</si>
  <si>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</si>
  <si>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</si>
  <si>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</si>
  <si>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</si>
  <si>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</si>
  <si>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</si>
  <si>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</si>
  <si>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</si>
  <si>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</si>
  <si>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</si>
  <si>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</si>
  <si>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</si>
  <si>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</si>
  <si>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</si>
  <si>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</si>
  <si>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</si>
  <si>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</si>
  <si>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</si>
  <si>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</si>
  <si>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</si>
  <si>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</si>
  <si>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</si>
  <si>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</si>
  <si>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</si>
  <si>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</si>
  <si>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</si>
  <si>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</si>
  <si>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</si>
  <si>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</si>
  <si>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</si>
  <si>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</si>
  <si>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</si>
  <si>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</si>
  <si>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</si>
  <si>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</si>
  <si>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</si>
  <si>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</si>
  <si>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</si>
  <si>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</si>
  <si>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</si>
  <si>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</si>
  <si>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</si>
  <si>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</si>
  <si>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</si>
  <si>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</si>
  <si>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</si>
  <si>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</si>
  <si>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</si>
  <si>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</si>
  <si>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</si>
  <si>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</si>
  <si>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</si>
  <si>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</si>
  <si>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</si>
  <si>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</si>
  <si>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</si>
  <si>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</si>
  <si>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</si>
  <si>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</si>
  <si>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</si>
  <si>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</si>
  <si>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</si>
  <si>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</si>
  <si>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</si>
  <si>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</si>
  <si>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</si>
  <si>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</si>
  <si>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</si>
  <si>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</si>
  <si>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</si>
  <si>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</si>
  <si>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</si>
  <si>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</si>
  <si>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</si>
  <si>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</si>
  <si>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</si>
  <si>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</si>
  <si>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</si>
  <si>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</si>
  <si>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</si>
  <si>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</si>
  <si>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</si>
  <si>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</si>
  <si>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</si>
  <si>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</si>
  <si>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</si>
  <si>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</si>
  <si>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</si>
  <si>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</si>
  <si>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</si>
  <si>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</si>
  <si>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</si>
  <si>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</si>
  <si>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</si>
  <si>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</si>
  <si>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</si>
  <si>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</si>
  <si>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</si>
  <si>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</si>
  <si>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</si>
  <si>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</si>
  <si>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</si>
  <si>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</si>
  <si>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</si>
  <si>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</si>
  <si>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</si>
  <si>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</si>
  <si>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</si>
  <si>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</si>
  <si>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</si>
  <si>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</si>
  <si>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</si>
  <si>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</si>
  <si>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</si>
  <si>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</si>
  <si>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</si>
  <si>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</si>
  <si>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</si>
  <si>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</si>
  <si>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</si>
  <si>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</si>
  <si>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</si>
  <si>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</si>
  <si>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</si>
  <si>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</si>
  <si>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</si>
  <si>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</si>
  <si>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</si>
  <si>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</si>
  <si>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</si>
  <si>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</si>
  <si>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</si>
  <si>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</si>
  <si>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</si>
  <si>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</si>
  <si>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</si>
  <si>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</si>
  <si>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</si>
  <si>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</si>
  <si>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</si>
  <si>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</si>
  <si>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</si>
  <si>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</si>
  <si>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</si>
  <si>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</si>
  <si>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</si>
  <si>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</si>
  <si>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</si>
  <si>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</si>
  <si>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</si>
  <si>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</si>
  <si>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</si>
  <si>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</si>
  <si>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</si>
  <si>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</si>
  <si>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</si>
  <si>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</si>
  <si>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</si>
  <si>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</si>
  <si>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</si>
  <si>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</si>
  <si>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</si>
  <si>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</si>
  <si>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</si>
  <si>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</si>
  <si>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</si>
  <si>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</si>
  <si>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</si>
  <si>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</si>
  <si>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</si>
  <si>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</si>
  <si>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</si>
  <si>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</si>
  <si>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</si>
  <si>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</si>
  <si>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</si>
  <si>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</si>
  <si>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</si>
  <si>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</si>
  <si>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</si>
  <si>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</si>
  <si>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</si>
  <si>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</si>
  <si>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</si>
  <si>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</si>
  <si>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</si>
  <si>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</si>
  <si>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</si>
  <si>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</si>
  <si>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</si>
  <si>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</si>
  <si>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</si>
  <si>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</si>
  <si>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</si>
  <si>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</si>
  <si>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</si>
  <si>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</si>
  <si>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</si>
  <si>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</si>
  <si>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</si>
  <si>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</si>
  <si>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</si>
  <si>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</si>
  <si>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</si>
  <si>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</si>
  <si>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</si>
  <si>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</si>
  <si>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</si>
  <si>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</si>
  <si>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</si>
  <si>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</si>
  <si>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</si>
  <si>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</si>
  <si>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</si>
  <si>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</si>
  <si>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</si>
  <si>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</si>
  <si>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</si>
  <si>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</si>
  <si>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</si>
  <si>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</si>
  <si>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</si>
  <si>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</si>
  <si>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</si>
  <si>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</si>
  <si>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</si>
  <si>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</si>
  <si>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</si>
  <si>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</si>
  <si>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</si>
  <si>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</si>
  <si>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</si>
  <si>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</si>
  <si>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</si>
  <si>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</si>
  <si>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</si>
  <si>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</si>
  <si>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</si>
  <si>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</si>
  <si>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</si>
  <si>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</si>
  <si>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</si>
  <si>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</si>
  <si>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</si>
  <si>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</si>
  <si>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</si>
  <si>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</si>
  <si>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</si>
  <si>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</si>
  <si>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</si>
  <si>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</si>
  <si>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</si>
  <si>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</si>
  <si>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</si>
  <si>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</si>
  <si>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</si>
  <si>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</si>
  <si>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</si>
  <si>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</si>
  <si>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</si>
  <si>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</si>
  <si>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</si>
  <si>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</si>
  <si>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</si>
  <si>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</si>
  <si>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</si>
  <si>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</si>
  <si>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</si>
  <si>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</si>
  <si>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</si>
  <si>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</si>
  <si>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</si>
  <si>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</si>
  <si>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</si>
  <si>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</si>
  <si>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</si>
  <si>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</si>
  <si>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</si>
  <si>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</si>
  <si>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</si>
  <si>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</si>
  <si>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</si>
  <si>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</si>
  <si>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</si>
  <si>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</si>
  <si>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</si>
  <si>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</si>
  <si>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</si>
  <si>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</si>
  <si>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</si>
  <si>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</si>
  <si>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</si>
  <si>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</si>
  <si>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</si>
  <si>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</si>
  <si>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</si>
  <si>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</si>
  <si>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</si>
  <si>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</si>
  <si>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</si>
  <si>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</si>
  <si>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</si>
  <si>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</si>
  <si>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</si>
  <si>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</si>
  <si>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</si>
  <si>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</si>
  <si>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</si>
  <si>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</si>
  <si>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</si>
  <si>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</si>
  <si>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</si>
  <si>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</si>
  <si>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</si>
  <si>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</si>
  <si>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</si>
  <si>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</si>
  <si>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</si>
  <si>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</si>
  <si>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</si>
  <si>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</si>
  <si>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</si>
  <si>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</si>
  <si>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</si>
  <si>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</si>
  <si>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</si>
  <si>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</si>
  <si>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</si>
  <si>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</si>
  <si>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</si>
  <si>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</si>
  <si>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</si>
  <si>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</si>
  <si>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</si>
  <si>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</si>
  <si>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</si>
  <si>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</si>
  <si>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</si>
  <si>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</si>
  <si>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</si>
  <si>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</si>
  <si>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</si>
  <si>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</si>
  <si>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</si>
  <si>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</si>
  <si>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</si>
  <si>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</si>
  <si>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</si>
  <si>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</si>
  <si>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</si>
  <si>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</si>
  <si>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</si>
  <si>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</si>
  <si>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</si>
  <si>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</si>
  <si>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</si>
  <si>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</si>
  <si>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</si>
  <si>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</si>
  <si>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</si>
  <si>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</si>
  <si>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</si>
  <si>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</si>
  <si>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</si>
  <si>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</si>
  <si>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</si>
  <si>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</si>
  <si>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</si>
  <si>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</si>
  <si>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</si>
  <si>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</si>
  <si>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</si>
  <si>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</si>
  <si>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</si>
  <si>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</si>
  <si>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</si>
  <si>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</si>
  <si>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</si>
  <si>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</si>
  <si>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</si>
  <si>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</si>
  <si>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</si>
  <si>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</si>
  <si>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</si>
  <si>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</si>
  <si>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</si>
  <si>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</si>
  <si>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</si>
  <si>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</si>
  <si>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</si>
  <si>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</si>
  <si>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</si>
  <si>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</si>
  <si>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</si>
  <si>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</si>
  <si>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</si>
  <si>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</si>
  <si>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</si>
  <si>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</si>
  <si>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</si>
  <si>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</si>
  <si>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</si>
  <si>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</si>
  <si>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</si>
  <si>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</si>
  <si>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</si>
  <si>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</si>
  <si>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</si>
  <si>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</si>
  <si>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</si>
  <si>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</si>
  <si>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</si>
  <si>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</si>
  <si>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</si>
  <si>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</si>
  <si>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</si>
  <si>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</si>
  <si>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</si>
  <si>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</si>
  <si>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</si>
  <si>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</si>
  <si>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</si>
  <si>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</si>
  <si>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</si>
  <si>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</si>
  <si>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</si>
  <si>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</si>
  <si>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</si>
  <si>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</si>
  <si>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</si>
  <si>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</si>
  <si>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</si>
  <si>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</si>
  <si>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</si>
  <si>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</si>
  <si>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</si>
  <si>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</si>
  <si>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</si>
  <si>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</si>
  <si>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</si>
  <si>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</si>
  <si>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</si>
  <si>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</si>
  <si>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</si>
  <si>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</si>
  <si>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</si>
  <si>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</si>
  <si>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</si>
  <si>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</si>
  <si>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</si>
  <si>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</si>
  <si>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</si>
  <si>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</si>
  <si>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</si>
  <si>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</si>
  <si>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</si>
  <si>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</si>
  <si>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</si>
  <si>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</si>
  <si>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</si>
  <si>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</si>
  <si>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</si>
  <si>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</si>
  <si>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</si>
  <si>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</si>
  <si>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</si>
  <si>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</si>
  <si>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</si>
  <si>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</si>
  <si>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</si>
  <si>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</si>
  <si>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</si>
  <si>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</si>
  <si>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</si>
  <si>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</si>
  <si>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</si>
  <si>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</si>
  <si>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</si>
  <si>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</si>
  <si>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</si>
  <si>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</si>
  <si>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</si>
  <si>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</si>
  <si>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</si>
  <si>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</si>
  <si>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</si>
  <si>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</si>
  <si>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</si>
  <si>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</si>
  <si>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</si>
  <si>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</si>
  <si>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</si>
  <si>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</si>
  <si>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</si>
  <si>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</si>
  <si>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</si>
  <si>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</si>
  <si>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</si>
  <si>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</si>
  <si>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</si>
  <si>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</si>
  <si>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</si>
  <si>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</si>
  <si>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</si>
  <si>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</si>
  <si>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</si>
  <si>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</si>
  <si>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</si>
  <si>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</si>
  <si>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</si>
  <si>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</si>
  <si>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</si>
  <si>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</si>
  <si>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</si>
  <si>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</si>
  <si>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</si>
  <si>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</si>
  <si>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</si>
  <si>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</si>
  <si>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</si>
  <si>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</si>
  <si>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</si>
  <si>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</si>
  <si>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</si>
  <si>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</si>
  <si>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</si>
  <si>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</si>
  <si>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</si>
  <si>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</si>
  <si>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</si>
  <si>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</si>
  <si>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</si>
  <si>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</si>
  <si>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</si>
  <si>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</si>
  <si>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</si>
  <si>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</si>
  <si>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</si>
  <si>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</si>
  <si>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</si>
  <si>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</si>
  <si>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</si>
  <si>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</si>
  <si>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</si>
  <si>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</si>
  <si>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</si>
  <si>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</si>
  <si>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</si>
  <si>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</si>
  <si>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</si>
  <si>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</si>
  <si>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</si>
  <si>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</si>
  <si>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</si>
  <si>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</si>
  <si>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</si>
  <si>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</si>
  <si>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</si>
  <si>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</si>
  <si>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</si>
  <si>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</si>
  <si>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</si>
  <si>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</si>
  <si>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</si>
  <si>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</si>
  <si>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</si>
  <si>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</si>
  <si>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</si>
  <si>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</si>
  <si>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</si>
  <si>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</si>
  <si>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</si>
  <si>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</si>
  <si>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</si>
  <si>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</si>
  <si>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</si>
  <si>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</si>
  <si>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</si>
  <si>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</si>
  <si>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</si>
  <si>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</si>
  <si>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</si>
  <si>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</si>
  <si>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</si>
  <si>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</si>
  <si>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</si>
  <si>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</si>
  <si>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</si>
  <si>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</si>
  <si>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</si>
  <si>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</si>
  <si>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</si>
  <si>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</si>
  <si>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</si>
  <si>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</si>
  <si>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</si>
  <si>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</si>
  <si>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</si>
  <si>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</si>
  <si>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</si>
  <si>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</si>
  <si>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</si>
  <si>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</si>
  <si>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</si>
  <si>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</si>
  <si>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</si>
  <si>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</si>
  <si>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</si>
  <si>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</si>
  <si>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</si>
  <si>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</si>
  <si>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</si>
  <si>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</si>
  <si>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</si>
  <si>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</si>
  <si>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</si>
  <si>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</si>
  <si>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</si>
  <si>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</si>
  <si>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</si>
  <si>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</si>
  <si>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</si>
  <si>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</si>
  <si>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</si>
  <si>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</si>
  <si>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</si>
  <si>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</si>
  <si>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</si>
  <si>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</si>
  <si>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</si>
  <si>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</si>
  <si>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</si>
  <si>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</si>
  <si>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</si>
  <si>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</si>
  <si>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</si>
  <si>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</si>
  <si>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</si>
  <si>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</si>
  <si>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</si>
  <si>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</si>
  <si>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</si>
  <si>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</si>
  <si>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</si>
  <si>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</si>
  <si>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</si>
  <si>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</si>
  <si>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</si>
  <si>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</si>
  <si>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</si>
  <si>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</si>
  <si>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</si>
  <si>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</si>
  <si>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</si>
  <si>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</si>
  <si>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</si>
  <si>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</si>
  <si>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</si>
  <si>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</si>
  <si>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</si>
  <si>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</si>
  <si>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</si>
  <si>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</si>
  <si>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</si>
  <si>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</si>
  <si>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</si>
  <si>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</si>
  <si>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</si>
  <si>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</si>
  <si>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</si>
  <si>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</si>
  <si>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</si>
  <si>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</si>
  <si>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</si>
  <si>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</si>
  <si>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</si>
  <si>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</si>
  <si>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</si>
  <si>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</si>
  <si>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</si>
  <si>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</si>
  <si>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</si>
  <si>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</si>
  <si>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</si>
  <si>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</si>
  <si>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</si>
  <si>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</si>
  <si>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</si>
  <si>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</si>
  <si>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</si>
  <si>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</si>
  <si>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</si>
  <si>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</si>
  <si>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</si>
  <si>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</si>
  <si>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</si>
  <si>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</si>
  <si>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</si>
  <si>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</si>
  <si>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</si>
  <si>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</si>
  <si>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</si>
  <si>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</si>
  <si>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</si>
  <si>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</si>
  <si>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</si>
  <si>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</si>
  <si>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</si>
  <si>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</si>
  <si>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</si>
  <si>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</si>
  <si>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</si>
  <si>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</si>
  <si>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</si>
  <si>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</si>
  <si>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</si>
  <si>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</si>
  <si>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</si>
  <si>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</si>
  <si>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</si>
  <si>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</si>
  <si>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</si>
  <si>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</si>
  <si>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</si>
  <si>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</si>
  <si>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</si>
  <si>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</si>
  <si>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</si>
  <si>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</si>
  <si>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</si>
  <si>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</si>
  <si>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</si>
  <si>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</si>
  <si>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</si>
  <si>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</si>
  <si>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</si>
  <si>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</si>
  <si>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</si>
  <si>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</si>
  <si>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</si>
  <si>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</si>
  <si>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</si>
  <si>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</si>
  <si>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</si>
  <si>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</si>
  <si>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</si>
  <si>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</si>
  <si>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</si>
  <si>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</si>
  <si>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</si>
  <si>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</si>
  <si>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</si>
  <si>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</si>
  <si>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</si>
  <si>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</si>
  <si>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</si>
  <si>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</si>
  <si>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</si>
  <si>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</si>
  <si>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</si>
  <si>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</si>
  <si>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</si>
  <si>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</si>
  <si>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</si>
  <si>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</si>
  <si>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</si>
  <si>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</si>
  <si>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</si>
  <si>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</si>
  <si>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</si>
  <si>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</si>
  <si>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</si>
  <si>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</si>
  <si>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</si>
  <si>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</si>
  <si>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</si>
  <si>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</si>
  <si>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</si>
  <si>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</si>
  <si>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</si>
  <si>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</si>
  <si>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</si>
  <si>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</si>
  <si>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</si>
  <si>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</si>
  <si>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</si>
  <si>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</si>
  <si>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</si>
  <si>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</si>
  <si>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</si>
  <si>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</si>
  <si>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</si>
  <si>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</si>
  <si>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</si>
  <si>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</si>
  <si>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</si>
  <si>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</si>
  <si>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</si>
  <si>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</si>
  <si>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</si>
  <si>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</si>
  <si>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</si>
  <si>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</si>
  <si>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</si>
  <si>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</si>
  <si>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</si>
  <si>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</si>
  <si>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</si>
  <si>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</si>
  <si>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</si>
  <si>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</si>
  <si>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</si>
  <si>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</si>
  <si>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</si>
  <si>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</si>
  <si>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</si>
  <si>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</si>
  <si>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</si>
  <si>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</si>
  <si>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</si>
  <si>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</si>
  <si>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</si>
  <si>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</si>
  <si>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</si>
  <si>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</si>
  <si>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</si>
  <si>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</si>
  <si>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</si>
  <si>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</si>
  <si>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</si>
  <si>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</si>
  <si>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</si>
  <si>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</si>
  <si>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</si>
  <si>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</si>
  <si>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</si>
  <si>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</si>
  <si>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</si>
  <si>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</si>
  <si>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</si>
  <si>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</si>
  <si>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</si>
  <si>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</si>
  <si>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</si>
  <si>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</si>
  <si>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</si>
  <si>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</si>
  <si>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</si>
  <si>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</si>
  <si>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</si>
  <si>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</si>
  <si>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</si>
  <si>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</si>
  <si>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</si>
  <si>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</si>
  <si>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</si>
  <si>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</si>
  <si>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</si>
  <si>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</si>
  <si>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</si>
  <si>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</si>
  <si>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</si>
  <si>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</si>
  <si>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</si>
  <si>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</si>
  <si>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</si>
  <si>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</si>
  <si>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</si>
  <si>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</si>
  <si>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</si>
  <si>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</si>
  <si>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</si>
  <si>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</si>
  <si>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</si>
  <si>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</si>
  <si>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</si>
  <si>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</si>
  <si>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</si>
  <si>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</si>
  <si>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</si>
  <si>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</si>
  <si>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</si>
  <si>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</si>
  <si>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</si>
  <si>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</si>
  <si>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</si>
  <si>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</si>
  <si>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</si>
  <si>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</si>
  <si>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</si>
  <si>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</si>
  <si>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</si>
  <si>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</si>
  <si>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</si>
  <si>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</si>
  <si>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</si>
  <si>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</si>
  <si>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</si>
  <si>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</si>
  <si>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</si>
  <si>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</si>
  <si>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</si>
  <si>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</si>
  <si>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</si>
  <si>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</si>
  <si>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</si>
  <si>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</si>
  <si>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</si>
  <si>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</si>
  <si>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</si>
  <si>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</si>
  <si>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</si>
  <si>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</si>
  <si>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</si>
  <si>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</si>
  <si>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</si>
  <si>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</si>
  <si>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</si>
  <si>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</si>
  <si>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</si>
  <si>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</si>
  <si>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</si>
  <si>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</si>
  <si>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</si>
  <si>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</si>
  <si>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</si>
  <si>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</si>
  <si>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</si>
  <si>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</si>
  <si>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</si>
  <si>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</si>
  <si>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</si>
  <si>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</si>
  <si>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</si>
  <si>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</si>
  <si>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</si>
  <si>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</si>
  <si>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</si>
  <si>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</si>
  <si>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</si>
  <si>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</si>
  <si>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</si>
  <si>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</si>
  <si>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</si>
  <si>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</si>
  <si>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</si>
  <si>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</si>
  <si>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</si>
  <si>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</si>
  <si>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</si>
  <si>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</si>
  <si>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</si>
  <si>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</si>
  <si>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</si>
  <si>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</si>
  <si>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</si>
  <si>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</si>
  <si>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</si>
  <si>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</si>
  <si>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</si>
  <si>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</si>
  <si>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</si>
  <si>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</si>
  <si>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</si>
  <si>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</si>
  <si>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</si>
  <si>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</si>
  <si>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</si>
  <si>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</si>
  <si>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</si>
  <si>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</si>
  <si>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</si>
  <si>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</si>
  <si>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</si>
  <si>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</si>
  <si>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</si>
  <si>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</si>
  <si>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</si>
  <si>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</si>
  <si>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</si>
  <si>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</si>
  <si>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</si>
  <si>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</si>
  <si>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</si>
  <si>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</si>
  <si>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</si>
  <si>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</si>
  <si>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</si>
  <si>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</si>
  <si>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</si>
  <si>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</si>
  <si>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</si>
  <si>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</si>
  <si>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</si>
  <si>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</si>
  <si>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</si>
  <si>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</si>
  <si>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</si>
  <si>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</si>
  <si>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</si>
  <si>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</si>
  <si>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</si>
  <si>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</si>
  <si>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</si>
  <si>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</si>
  <si>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</si>
  <si>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</si>
  <si>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</si>
  <si>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</si>
  <si>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</si>
  <si>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</si>
  <si>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</si>
  <si>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</si>
  <si>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</si>
  <si>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</si>
  <si>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</si>
  <si>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</si>
  <si>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</si>
  <si>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</si>
  <si>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</si>
  <si>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</si>
  <si>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</si>
  <si>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</si>
  <si>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</si>
  <si>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</si>
  <si>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</si>
  <si>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</si>
  <si>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</si>
  <si>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</si>
  <si>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</si>
  <si>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</si>
  <si>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</si>
  <si>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</si>
  <si>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</si>
  <si>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</si>
  <si>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</si>
  <si>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</si>
  <si>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</si>
  <si>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</si>
  <si>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</si>
  <si>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</si>
  <si>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</si>
  <si>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</si>
  <si>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</si>
  <si>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</si>
  <si>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</si>
  <si>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</si>
  <si>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</si>
  <si>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</si>
  <si>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</si>
  <si>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</si>
  <si>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</si>
  <si>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</si>
  <si>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</si>
  <si>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</si>
  <si>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</si>
  <si>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</si>
  <si>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</si>
  <si>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</si>
  <si>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</si>
  <si>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</si>
  <si>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</si>
  <si>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</si>
  <si>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</si>
  <si>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</si>
  <si>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</si>
  <si>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</si>
  <si>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</si>
  <si>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</si>
  <si>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</si>
  <si>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</si>
  <si>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</si>
  <si>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</si>
  <si>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</si>
  <si>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</si>
  <si>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</si>
  <si>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</si>
  <si>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</si>
  <si>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</si>
  <si>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</si>
  <si>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</si>
  <si>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</si>
  <si>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</si>
  <si>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</si>
  <si>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</si>
  <si>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</si>
  <si>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</si>
  <si>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</si>
  <si>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</si>
  <si>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</si>
  <si>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</si>
  <si>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</si>
  <si>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</si>
  <si>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</si>
  <si>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</si>
  <si>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</si>
  <si>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</si>
  <si>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</si>
  <si>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</si>
  <si>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</si>
  <si>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</si>
  <si>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</si>
  <si>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</si>
  <si>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</si>
  <si>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</si>
  <si>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</si>
  <si>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</si>
  <si>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</si>
  <si>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</si>
  <si>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</si>
  <si>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</si>
  <si>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</si>
  <si>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</si>
  <si>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</si>
  <si>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</si>
  <si>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</si>
  <si>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</si>
  <si>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</si>
  <si>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</si>
  <si>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</si>
  <si>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</si>
  <si>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</si>
  <si>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</si>
  <si>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</si>
  <si>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</si>
  <si>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</si>
  <si>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</si>
  <si>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</si>
  <si>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</si>
  <si>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</si>
  <si>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</si>
  <si>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</si>
  <si>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</si>
  <si>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</si>
  <si>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</si>
  <si>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</si>
  <si>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</si>
  <si>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</si>
  <si>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</si>
  <si>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</si>
  <si>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</si>
  <si>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</si>
  <si>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</si>
  <si>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</si>
  <si>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</si>
  <si>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</si>
  <si>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</si>
  <si>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</si>
  <si>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</si>
  <si>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</si>
  <si>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</si>
  <si>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</si>
  <si>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</si>
  <si>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</si>
  <si>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</si>
  <si>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</si>
  <si>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</si>
  <si>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</si>
  <si>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</si>
  <si>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</si>
  <si>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</si>
  <si>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</si>
  <si>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</si>
  <si>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</si>
  <si>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</si>
  <si>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</si>
  <si>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</si>
  <si>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</si>
  <si>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</si>
  <si>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</si>
  <si>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</si>
  <si>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</si>
  <si>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</si>
  <si>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</si>
  <si>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</si>
  <si>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</si>
  <si>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</si>
  <si>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</si>
  <si>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</si>
  <si>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</si>
  <si>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</si>
  <si>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</si>
  <si>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</si>
  <si>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</si>
  <si>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</si>
  <si>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</si>
  <si>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</si>
  <si>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</si>
  <si>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</si>
  <si>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</si>
  <si>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</si>
  <si>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</si>
  <si>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</si>
  <si>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</si>
  <si>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</si>
  <si>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</si>
  <si>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</si>
  <si>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</si>
  <si>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</si>
  <si>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</si>
  <si>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</si>
  <si>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</si>
  <si>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</si>
  <si>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</si>
  <si>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</si>
  <si>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</si>
  <si>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</si>
  <si>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</si>
  <si>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</si>
  <si>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</si>
  <si>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</si>
  <si>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</si>
  <si>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</si>
  <si>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</si>
  <si>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</si>
  <si>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</si>
  <si>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</si>
  <si>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</si>
  <si>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</si>
  <si>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</si>
  <si>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</si>
  <si>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</si>
  <si>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</si>
  <si>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</si>
  <si>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</si>
  <si>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</si>
  <si>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</si>
  <si>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</si>
  <si>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</si>
  <si>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</si>
  <si>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</si>
  <si>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</si>
  <si>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</si>
  <si>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</si>
  <si>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</si>
  <si>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</si>
  <si>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</si>
  <si>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</si>
  <si>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</si>
  <si>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</si>
  <si>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</si>
  <si>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</si>
  <si>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</si>
  <si>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</si>
  <si>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</si>
  <si>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</si>
  <si>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</si>
  <si>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</si>
  <si>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</si>
  <si>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</si>
  <si>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</si>
  <si>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</si>
  <si>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</si>
  <si>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</si>
  <si>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</si>
  <si>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</si>
  <si>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</si>
  <si>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</si>
  <si>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</si>
  <si>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</si>
  <si>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</si>
  <si>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</si>
  <si>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</si>
  <si>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</si>
  <si>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</si>
  <si>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</si>
  <si>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</si>
  <si>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</si>
  <si>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</si>
  <si>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</si>
  <si>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</si>
  <si>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</si>
  <si>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</si>
  <si>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</si>
  <si>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</si>
  <si>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</si>
  <si>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</si>
  <si>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</si>
  <si>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</si>
  <si>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</si>
  <si>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</si>
  <si>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</si>
  <si>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</si>
  <si>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</si>
  <si>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</si>
  <si>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</si>
  <si>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</si>
  <si>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</si>
  <si>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</si>
  <si>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</si>
  <si>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</si>
  <si>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</si>
  <si>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</si>
  <si>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</si>
  <si>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</si>
  <si>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</si>
  <si>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</si>
  <si>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</si>
  <si>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</si>
  <si>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</si>
  <si>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</si>
  <si>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</si>
  <si>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</si>
  <si>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</si>
  <si>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</si>
  <si>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</si>
  <si>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</si>
  <si>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</si>
  <si>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</si>
  <si>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</si>
  <si>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</si>
  <si>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</si>
  <si>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</si>
  <si>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</si>
  <si>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</si>
  <si>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</si>
  <si>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</si>
  <si>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</si>
  <si>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</si>
  <si>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</si>
  <si>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</si>
  <si>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</si>
  <si>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</si>
  <si>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</si>
  <si>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</si>
  <si>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</si>
  <si>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</si>
  <si>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</si>
  <si>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</si>
  <si>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</si>
  <si>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</si>
  <si>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</si>
  <si>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</si>
  <si>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</si>
  <si>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</si>
  <si>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</si>
  <si>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</si>
  <si>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</si>
  <si>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</si>
  <si>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</si>
  <si>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</si>
  <si>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</si>
  <si>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</si>
  <si>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</si>
  <si>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</si>
  <si>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</si>
  <si>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</si>
  <si>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</si>
  <si>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</si>
  <si>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</si>
  <si>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</si>
  <si>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</si>
  <si>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</si>
  <si>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</si>
  <si>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</si>
  <si>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</si>
  <si>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</si>
  <si>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</si>
  <si>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</si>
  <si>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</si>
  <si>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</si>
  <si>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</si>
  <si>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</si>
  <si>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</si>
  <si>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</si>
  <si>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</si>
  <si>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</si>
  <si>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</si>
  <si>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</si>
  <si>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</si>
  <si>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</si>
  <si>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</si>
  <si>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</si>
  <si>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</si>
  <si>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</si>
  <si>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</si>
  <si>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</si>
  <si>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</si>
  <si>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</si>
  <si>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</si>
  <si>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</si>
  <si>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</si>
  <si>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</si>
  <si>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</si>
  <si>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</si>
  <si>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</si>
  <si>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</si>
  <si>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</si>
  <si>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</si>
  <si>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</si>
  <si>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</si>
  <si>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</si>
  <si>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</si>
  <si>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</si>
  <si>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</si>
  <si>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</si>
  <si>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</si>
  <si>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</si>
  <si>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</si>
  <si>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</si>
  <si>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</si>
  <si>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</si>
  <si>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</si>
  <si>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</si>
  <si>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</si>
  <si>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</si>
  <si>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</si>
  <si>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</si>
  <si>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</si>
  <si>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</si>
  <si>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</si>
  <si>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</si>
  <si>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</si>
  <si>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</si>
  <si>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</si>
  <si>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</si>
  <si>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</si>
  <si>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</si>
  <si>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</si>
  <si>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</si>
  <si>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</si>
  <si>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</si>
  <si>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</si>
  <si>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</si>
  <si>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</si>
  <si>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</si>
  <si>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</si>
  <si>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</si>
  <si>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</si>
  <si>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</si>
  <si>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</si>
  <si>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</si>
  <si>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</si>
  <si>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</si>
  <si>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</si>
  <si>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</si>
  <si>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</si>
  <si>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</si>
  <si>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</si>
  <si>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</si>
  <si>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</si>
  <si>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</si>
  <si>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</si>
  <si>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</si>
  <si>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</si>
  <si>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</si>
  <si>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</si>
  <si>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</si>
  <si>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</si>
  <si>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</si>
  <si>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</si>
  <si>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</si>
  <si>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</si>
  <si>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</si>
  <si>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</si>
  <si>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</si>
  <si>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</si>
  <si>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</si>
  <si>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</si>
  <si>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</si>
  <si>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</si>
  <si>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</si>
  <si>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</si>
  <si>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</si>
  <si>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</si>
  <si>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</si>
  <si>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</si>
  <si>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</si>
  <si>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</si>
  <si>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</si>
  <si>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</si>
  <si>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</si>
  <si>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</si>
  <si>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</si>
  <si>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</si>
  <si>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</si>
  <si>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</si>
  <si>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</si>
  <si>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</si>
  <si>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</si>
  <si>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</si>
  <si>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</si>
  <si>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</si>
  <si>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</si>
  <si>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</si>
  <si>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</si>
  <si>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</si>
  <si>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</si>
  <si>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</si>
  <si>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</si>
  <si>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</si>
  <si>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</si>
  <si>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</si>
  <si>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</si>
  <si>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</si>
  <si>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</si>
  <si>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</si>
  <si>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</si>
  <si>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</si>
  <si>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</si>
  <si>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</si>
  <si>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</si>
  <si>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</si>
  <si>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</si>
  <si>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</si>
  <si>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</si>
  <si>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</si>
  <si>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</si>
  <si>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</si>
  <si>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</si>
  <si>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</si>
  <si>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</si>
  <si>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</si>
  <si>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</si>
  <si>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</si>
  <si>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</si>
  <si>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</si>
  <si>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</si>
  <si>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</si>
  <si>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</si>
  <si>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</si>
  <si>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</si>
  <si>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</si>
  <si>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</si>
  <si>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</si>
  <si>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</si>
  <si>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</si>
  <si>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</si>
  <si>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</si>
  <si>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</si>
  <si>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</si>
  <si>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</si>
  <si>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</si>
  <si>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</si>
  <si>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</si>
  <si>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</si>
  <si>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</si>
  <si>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</si>
  <si>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</si>
  <si>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</si>
  <si>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</si>
  <si>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</si>
  <si>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</si>
  <si>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</si>
  <si>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</si>
  <si>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</si>
  <si>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</si>
  <si>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</si>
  <si>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</si>
  <si>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</si>
  <si>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</si>
  <si>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</si>
  <si>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</si>
  <si>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</si>
  <si>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</si>
  <si>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</si>
  <si>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</si>
  <si>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</si>
  <si>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</si>
  <si>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</si>
  <si>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</si>
  <si>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</si>
  <si>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</si>
  <si>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</si>
  <si>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</si>
  <si>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</si>
  <si>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</si>
  <si>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</si>
  <si>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</si>
  <si>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</si>
  <si>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</si>
  <si>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</si>
  <si>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</si>
  <si>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</si>
  <si>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</si>
  <si>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</si>
  <si>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</si>
  <si>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</si>
  <si>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</si>
  <si>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</si>
  <si>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</si>
  <si>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</si>
  <si>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</si>
  <si>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</si>
  <si>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</si>
  <si>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</si>
  <si>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</si>
  <si>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</si>
  <si>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</si>
  <si>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</si>
  <si>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</si>
  <si>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</si>
  <si>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</si>
  <si>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</si>
  <si>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</si>
  <si>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</si>
  <si>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</si>
  <si>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</si>
  <si>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</si>
  <si>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</si>
  <si>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</si>
  <si>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</si>
  <si>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</si>
  <si>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</si>
  <si>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</si>
  <si>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</si>
  <si>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</si>
  <si>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</si>
  <si>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</si>
  <si>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</si>
  <si>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</si>
  <si>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</si>
  <si>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</si>
  <si>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</si>
  <si>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</si>
  <si>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</si>
  <si>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</si>
  <si>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</si>
  <si>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</si>
  <si>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</si>
  <si>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</si>
  <si>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</si>
  <si>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</si>
  <si>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</si>
  <si>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</si>
  <si>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</si>
  <si>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</si>
  <si>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</si>
  <si>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</si>
  <si>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</si>
  <si>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</si>
  <si>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</si>
  <si>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</si>
  <si>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</si>
  <si>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</si>
  <si>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</si>
  <si>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</si>
  <si>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</si>
  <si>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</si>
  <si>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</si>
  <si>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</si>
  <si>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</si>
  <si>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</si>
  <si>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</si>
  <si>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</si>
  <si>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</si>
  <si>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</si>
  <si>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</si>
  <si>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</si>
  <si>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</si>
  <si>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</si>
  <si>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</si>
  <si>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</si>
  <si>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</si>
  <si>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</si>
  <si>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</si>
  <si>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</si>
  <si>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</si>
  <si>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</si>
  <si>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</si>
  <si>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</si>
  <si>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</si>
  <si>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</si>
  <si>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</si>
  <si>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</si>
  <si>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</si>
  <si>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</si>
  <si>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</si>
  <si>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</si>
  <si>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</si>
  <si>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</si>
  <si>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</si>
  <si>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</si>
  <si>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</si>
  <si>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</si>
  <si>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</si>
  <si>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</si>
  <si>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</si>
  <si>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</si>
  <si>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</si>
  <si>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</si>
  <si>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</si>
  <si>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</si>
  <si>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</si>
  <si>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</si>
  <si>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</si>
  <si>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</si>
  <si>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</si>
  <si>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</si>
  <si>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</si>
  <si>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</si>
  <si>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</si>
  <si>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</si>
  <si>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</si>
  <si>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</si>
  <si>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</si>
  <si>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</si>
  <si>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</si>
  <si>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</si>
  <si>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</si>
  <si>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</si>
  <si>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</si>
  <si>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</si>
  <si>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</si>
  <si>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</si>
  <si>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</si>
  <si>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</si>
  <si>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</si>
  <si>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</si>
  <si>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</si>
  <si>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</si>
  <si>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</si>
  <si>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</si>
  <si>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</si>
  <si>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</si>
  <si>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</si>
  <si>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</si>
  <si>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</si>
  <si>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</si>
  <si>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</si>
  <si>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</si>
  <si>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</si>
  <si>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</si>
  <si>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</si>
  <si>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</si>
  <si>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</si>
  <si>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</si>
  <si>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</si>
  <si>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</si>
  <si>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</si>
  <si>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</si>
  <si>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</si>
  <si>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</si>
  <si>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</si>
  <si>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</si>
  <si>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</si>
  <si>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</si>
  <si>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</si>
  <si>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</si>
  <si>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</si>
  <si>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</si>
  <si>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</si>
  <si>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</si>
  <si>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</si>
  <si>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</si>
  <si>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</si>
  <si>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</si>
  <si>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</si>
  <si>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</si>
  <si>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</si>
  <si>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</si>
  <si>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</si>
  <si>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</si>
  <si>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</si>
  <si>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</si>
  <si>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</si>
  <si>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</si>
  <si>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</si>
  <si>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</si>
  <si>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</si>
  <si>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</si>
  <si>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</si>
  <si>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</si>
  <si>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</si>
  <si>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</si>
  <si>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</si>
  <si>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</si>
  <si>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</si>
  <si>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</si>
  <si>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</si>
  <si>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</si>
  <si>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</si>
  <si>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</si>
  <si>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</si>
  <si>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</si>
  <si>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</si>
  <si>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</si>
  <si>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</si>
  <si>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</si>
  <si>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</si>
  <si>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</si>
  <si>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</si>
  <si>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</si>
  <si>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</si>
  <si>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</si>
  <si>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</si>
  <si>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</si>
  <si>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</si>
  <si>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</si>
  <si>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</si>
  <si>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</si>
  <si>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</si>
  <si>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</si>
  <si>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</si>
  <si>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</si>
  <si>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</si>
  <si>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</si>
  <si>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</si>
  <si>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</si>
  <si>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</si>
  <si>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</si>
  <si>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</si>
  <si>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</si>
  <si>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</si>
  <si>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</si>
  <si>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</si>
  <si>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</si>
  <si>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</si>
  <si>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</si>
  <si>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</si>
  <si>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</si>
  <si>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</si>
  <si>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</si>
  <si>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</si>
  <si>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</si>
  <si>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</si>
  <si>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</si>
  <si>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</si>
  <si>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</si>
  <si>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</si>
  <si>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</si>
  <si>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</si>
  <si>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</si>
  <si>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</si>
  <si>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</si>
  <si>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</si>
  <si>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</si>
  <si>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</si>
  <si>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</si>
  <si>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</si>
  <si>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</si>
  <si>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</si>
  <si>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</si>
  <si>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</si>
  <si>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</si>
  <si>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</si>
  <si>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</si>
  <si>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</si>
  <si>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</si>
  <si>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</si>
  <si>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</si>
  <si>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</si>
  <si>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</si>
  <si>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</si>
  <si>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</si>
  <si>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</si>
  <si>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</si>
  <si>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</si>
  <si>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</si>
  <si>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</si>
  <si>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</si>
  <si>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</si>
  <si>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</si>
  <si>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</si>
  <si>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</si>
  <si>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</si>
  <si>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</si>
  <si>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</si>
  <si>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</si>
  <si>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</si>
  <si>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</si>
  <si>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</si>
  <si>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</si>
  <si>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</si>
  <si>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</si>
  <si>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</si>
  <si>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</si>
  <si>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</si>
  <si>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</si>
  <si>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</si>
  <si>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</si>
  <si>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</si>
  <si>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</si>
  <si>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</si>
  <si>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</si>
  <si>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</si>
  <si>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</si>
  <si>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</si>
  <si>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</si>
  <si>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</si>
  <si>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</si>
  <si>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</si>
  <si>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</si>
  <si>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</si>
  <si>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</si>
  <si>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</si>
  <si>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</si>
  <si>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</si>
  <si>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</si>
  <si>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</si>
  <si>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</si>
  <si>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</si>
  <si>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</si>
  <si>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</si>
  <si>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</si>
  <si>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</si>
  <si>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</si>
  <si>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</si>
  <si>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</si>
  <si>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</si>
  <si>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</si>
  <si>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</si>
  <si>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</si>
  <si>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</si>
  <si>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</si>
  <si>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</si>
  <si>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</si>
  <si>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</si>
  <si>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</si>
  <si>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</si>
  <si>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</si>
  <si>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</si>
  <si>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</si>
  <si>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</si>
  <si>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</si>
  <si>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</si>
  <si>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</si>
  <si>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</si>
  <si>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</si>
  <si>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</si>
  <si>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</si>
  <si>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</si>
  <si>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</si>
  <si>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</si>
  <si>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</si>
  <si>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</si>
  <si>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</si>
  <si>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</si>
  <si>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</si>
  <si>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</si>
  <si>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</si>
  <si>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</si>
  <si>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</si>
  <si>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</si>
  <si>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</si>
  <si>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</si>
  <si>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</si>
  <si>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</si>
  <si>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</si>
  <si>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</si>
  <si>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</si>
  <si>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</si>
  <si>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</si>
  <si>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</si>
  <si>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</si>
  <si>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</si>
  <si>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</si>
  <si>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</si>
  <si>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</si>
  <si>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</si>
  <si>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</si>
  <si>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</si>
  <si>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</si>
  <si>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</si>
  <si>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</si>
  <si>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</si>
  <si>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</si>
  <si>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</si>
  <si>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</si>
  <si>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</si>
  <si>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</si>
  <si>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</si>
  <si>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</si>
  <si>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</si>
  <si>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</si>
  <si>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</si>
  <si>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</si>
  <si>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</si>
  <si>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</si>
  <si>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</si>
  <si>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</si>
  <si>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</si>
  <si>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</si>
  <si>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</si>
  <si>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</si>
  <si>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</si>
  <si>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</si>
  <si>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</si>
  <si>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</si>
  <si>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</si>
  <si>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</si>
  <si>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</si>
  <si>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</si>
  <si>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</si>
  <si>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</si>
  <si>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</si>
  <si>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</si>
  <si>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</si>
  <si>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</si>
  <si>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</si>
  <si>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</si>
  <si>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</si>
  <si>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</si>
  <si>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</si>
  <si>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</si>
  <si>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</si>
  <si>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</si>
  <si>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</si>
  <si>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</si>
  <si>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</si>
  <si>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</si>
  <si>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</si>
  <si>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</si>
  <si>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</si>
  <si>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</si>
  <si>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</si>
  <si>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</si>
  <si>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</si>
  <si>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</si>
  <si>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</si>
  <si>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</si>
  <si>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</si>
  <si>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</si>
  <si>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</si>
  <si>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</si>
  <si>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</si>
  <si>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</si>
  <si>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</si>
  <si>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</si>
  <si>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</si>
  <si>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</si>
  <si>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</si>
  <si>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</si>
  <si>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</si>
  <si>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</si>
  <si>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</si>
  <si>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</si>
  <si>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</si>
  <si>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</si>
  <si>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</si>
  <si>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</si>
  <si>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</si>
  <si>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</si>
  <si>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</si>
  <si>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</si>
  <si>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</si>
  <si>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</si>
  <si>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</si>
  <si>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</si>
  <si>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</si>
  <si>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</si>
  <si>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</si>
  <si>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</si>
  <si>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</si>
  <si>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</si>
  <si>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</si>
  <si>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</si>
  <si>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</si>
  <si>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</si>
  <si>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</si>
  <si>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</si>
  <si>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</si>
  <si>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</si>
  <si>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</si>
  <si>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</si>
  <si>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</si>
  <si>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</si>
  <si>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</si>
  <si>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</si>
  <si>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</si>
  <si>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</si>
  <si>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</si>
  <si>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</si>
  <si>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</si>
  <si>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</si>
  <si>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</si>
  <si>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</si>
  <si>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</si>
  <si>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</si>
  <si>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</si>
  <si>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</si>
  <si>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</si>
  <si>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</si>
  <si>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</si>
  <si>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</si>
  <si>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</si>
  <si>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</si>
  <si>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</si>
  <si>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</si>
  <si>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</si>
  <si>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</si>
  <si>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</si>
  <si>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</si>
  <si>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</si>
  <si>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</si>
  <si>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</si>
  <si>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</si>
  <si>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</si>
  <si>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</si>
  <si>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</si>
  <si>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</si>
  <si>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</si>
  <si>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</si>
  <si>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</si>
  <si>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</si>
  <si>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</si>
  <si>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</si>
  <si>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</si>
  <si>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</si>
  <si>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</si>
  <si>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</si>
  <si>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</si>
  <si>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</si>
  <si>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</si>
  <si>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</si>
  <si>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</si>
  <si>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</si>
  <si>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</si>
  <si>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</si>
  <si>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</si>
  <si>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</si>
  <si>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</si>
  <si>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</si>
  <si>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</si>
  <si>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</si>
  <si>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</si>
  <si>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</si>
  <si>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</si>
  <si>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</si>
  <si>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</si>
  <si>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</si>
  <si>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</si>
  <si>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</si>
  <si>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</si>
  <si>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</si>
  <si>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</si>
  <si>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</si>
  <si>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</si>
  <si>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</si>
  <si>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</si>
  <si>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</si>
  <si>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</si>
  <si>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</si>
  <si>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</si>
  <si>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</si>
  <si>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</si>
  <si>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</si>
  <si>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</si>
  <si>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</si>
  <si>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</si>
  <si>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</si>
  <si>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</si>
  <si>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</si>
  <si>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</si>
  <si>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</si>
  <si>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</si>
  <si>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</si>
  <si>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</si>
  <si>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</si>
  <si>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</si>
  <si>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</si>
  <si>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</si>
  <si>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</si>
  <si>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</si>
  <si>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</si>
  <si>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</si>
  <si>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</si>
  <si>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</si>
  <si>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</si>
  <si>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</si>
  <si>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</si>
  <si>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</si>
  <si>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</si>
  <si>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</si>
  <si>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</si>
  <si>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</si>
  <si>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</si>
  <si>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</si>
  <si>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</si>
  <si>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</si>
  <si>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</si>
  <si>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</si>
  <si>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</si>
  <si>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</si>
  <si>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</si>
  <si>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</si>
  <si>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</si>
  <si>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</si>
  <si>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</si>
  <si>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</si>
  <si>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</si>
  <si>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</si>
  <si>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</si>
  <si>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</si>
  <si>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</si>
  <si>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</si>
  <si>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</si>
  <si>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</si>
  <si>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</si>
  <si>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</si>
  <si>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</si>
  <si>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</si>
  <si>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</si>
  <si>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</si>
  <si>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</si>
  <si>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</si>
  <si>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</si>
  <si>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</si>
  <si>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</si>
  <si>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</si>
  <si>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</si>
  <si>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</si>
  <si>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</si>
  <si>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</si>
  <si>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</si>
  <si>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</si>
  <si>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</si>
  <si>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</si>
  <si>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</si>
  <si>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</si>
  <si>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</si>
  <si>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</si>
  <si>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</si>
  <si>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</si>
  <si>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</si>
  <si>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</si>
  <si>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</si>
  <si>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</si>
  <si>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</si>
  <si>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</si>
  <si>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</si>
  <si>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</si>
  <si>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</si>
  <si>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</si>
  <si>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</si>
  <si>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</si>
  <si>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</si>
  <si>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</si>
  <si>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</si>
  <si>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</si>
  <si>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</si>
  <si>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</si>
  <si>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</si>
  <si>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</si>
  <si>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</si>
  <si>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</si>
  <si>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</si>
  <si>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</si>
  <si>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</si>
  <si>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</si>
  <si>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</si>
  <si>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</si>
  <si>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</si>
  <si>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</si>
  <si>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</si>
  <si>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</si>
  <si>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</si>
  <si>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</si>
  <si>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</si>
  <si>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</si>
  <si>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</si>
  <si>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</si>
  <si>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</si>
  <si>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</si>
  <si>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</si>
  <si>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</si>
  <si>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</si>
  <si>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</si>
  <si>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</si>
  <si>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</si>
  <si>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</si>
  <si>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</si>
  <si>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</si>
  <si>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</si>
  <si>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</si>
  <si>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</si>
  <si>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</si>
  <si>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</si>
  <si>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</si>
  <si>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</si>
  <si>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</si>
  <si>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</si>
  <si>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</si>
  <si>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</si>
  <si>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</si>
  <si>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</si>
  <si>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</si>
  <si>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</si>
  <si>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</si>
  <si>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</si>
  <si>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</si>
  <si>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</si>
  <si>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</si>
  <si>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</si>
  <si>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</si>
  <si>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</si>
  <si>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</si>
  <si>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</si>
  <si>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</si>
  <si>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</si>
  <si>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</si>
  <si>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</si>
  <si>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</si>
  <si>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</si>
  <si>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</si>
  <si>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</si>
  <si>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</si>
  <si>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</si>
  <si>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</si>
  <si>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</si>
  <si>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</si>
  <si>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</si>
  <si>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</si>
  <si>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</si>
  <si>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</si>
  <si>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</si>
  <si>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</si>
  <si>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</si>
  <si>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</si>
  <si>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</si>
  <si>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</si>
  <si>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</si>
  <si>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</si>
  <si>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</si>
  <si>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</si>
  <si>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</si>
  <si>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</si>
  <si>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</si>
  <si>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</si>
  <si>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</si>
  <si>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</si>
  <si>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</si>
  <si>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</si>
  <si>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</si>
  <si>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</si>
  <si>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</si>
  <si>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</si>
  <si>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</si>
  <si>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</si>
  <si>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</si>
  <si>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</si>
  <si>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</si>
  <si>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</si>
  <si>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</si>
  <si>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</si>
  <si>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</si>
  <si>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</si>
  <si>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</si>
  <si>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</si>
  <si>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</si>
  <si>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</si>
  <si>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</si>
  <si>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</si>
  <si>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</si>
  <si>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</si>
  <si>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</si>
  <si>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</si>
  <si>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</si>
  <si>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</si>
  <si>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</si>
  <si>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</si>
  <si>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</si>
  <si>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</si>
  <si>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</si>
  <si>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</si>
  <si>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</si>
  <si>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</si>
  <si>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</si>
  <si>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</si>
  <si>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</si>
  <si>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</si>
  <si>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</si>
  <si>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</si>
  <si>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</si>
  <si>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</si>
  <si>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</si>
  <si>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</si>
  <si>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</si>
  <si>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</si>
  <si>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</si>
  <si>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</si>
  <si>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</si>
  <si>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</si>
  <si>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</si>
  <si>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</si>
  <si>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</si>
  <si>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</si>
  <si>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</si>
  <si>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</si>
  <si>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</si>
  <si>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</si>
  <si>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</si>
  <si>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</si>
  <si>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</si>
  <si>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</si>
  <si>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</si>
  <si>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</si>
  <si>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</si>
  <si>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</si>
  <si>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</si>
  <si>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</si>
  <si>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</si>
  <si>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</si>
  <si>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</si>
  <si>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</si>
  <si>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</si>
  <si>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</si>
  <si>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</si>
  <si>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</si>
  <si>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</si>
  <si>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</si>
  <si>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</si>
  <si>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</si>
  <si>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</si>
  <si>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</si>
  <si>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</si>
  <si>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</si>
  <si>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</si>
  <si>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</si>
  <si>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</si>
  <si>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</si>
  <si>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</si>
  <si>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</si>
  <si>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</si>
  <si>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</si>
  <si>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</si>
  <si>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</si>
  <si>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</si>
  <si>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</si>
  <si>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</si>
  <si>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</si>
  <si>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</si>
  <si>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</si>
  <si>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</si>
  <si>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</si>
  <si>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</si>
  <si>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</si>
  <si>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</si>
  <si>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</si>
  <si>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</si>
  <si>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</si>
  <si>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</si>
  <si>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</si>
  <si>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</si>
  <si>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</si>
  <si>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</si>
  <si>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</si>
  <si>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</si>
  <si>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</si>
  <si>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</si>
  <si>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</si>
  <si>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</si>
  <si>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</si>
  <si>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</si>
  <si>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</si>
  <si>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</si>
  <si>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</si>
  <si>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</si>
  <si>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</si>
  <si>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</si>
  <si>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</si>
  <si>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</si>
  <si>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</si>
  <si>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</si>
  <si>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</si>
  <si>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</si>
  <si>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</si>
  <si>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</si>
  <si>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</si>
  <si>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</si>
  <si>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</si>
  <si>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</si>
  <si>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</si>
  <si>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</si>
  <si>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</si>
  <si>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</si>
  <si>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</si>
  <si>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</si>
  <si>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</si>
  <si>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</si>
  <si>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</si>
  <si>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</si>
  <si>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</si>
  <si>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</si>
  <si>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</si>
  <si>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</si>
  <si>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</si>
  <si>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</si>
  <si>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</si>
  <si>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</si>
  <si>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</si>
  <si>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</si>
  <si>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</si>
  <si>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</si>
  <si>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</si>
  <si>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</si>
  <si>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</si>
  <si>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</si>
  <si>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</si>
  <si>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</si>
  <si>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</si>
  <si>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</si>
  <si>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</si>
  <si>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</si>
  <si>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</si>
  <si>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</si>
  <si>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</si>
  <si>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</si>
  <si>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</si>
  <si>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</si>
  <si>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</si>
  <si>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</si>
  <si>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</si>
  <si>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</si>
  <si>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</si>
  <si>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</si>
  <si>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</si>
  <si>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</si>
  <si>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</si>
  <si>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</si>
  <si>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</si>
  <si>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</si>
  <si>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</si>
  <si>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</si>
  <si>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</si>
  <si>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</si>
  <si>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</si>
  <si>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</si>
  <si>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</si>
  <si>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</si>
  <si>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</si>
  <si>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</si>
  <si>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</si>
  <si>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</si>
  <si>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</si>
  <si>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</si>
  <si>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</si>
  <si>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</si>
  <si>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</si>
  <si>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</si>
  <si>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</si>
  <si>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</si>
  <si>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</si>
  <si>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</si>
  <si>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</si>
  <si>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</si>
  <si>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</si>
  <si>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</si>
  <si>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</si>
  <si>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</si>
  <si>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</si>
  <si>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</si>
  <si>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</si>
  <si>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</si>
  <si>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</si>
  <si>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</si>
  <si>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</si>
  <si>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</si>
  <si>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</si>
  <si>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</si>
  <si>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</si>
  <si>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</si>
  <si>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</si>
  <si>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</si>
  <si>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</si>
  <si>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</si>
  <si>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</si>
  <si>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</si>
  <si>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</si>
  <si>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</si>
  <si>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</si>
  <si>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</si>
  <si>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</si>
  <si>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</si>
  <si>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</si>
  <si>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</si>
  <si>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</si>
  <si>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</si>
  <si>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</si>
  <si>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</si>
  <si>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</si>
  <si>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</si>
  <si>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</si>
  <si>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</si>
  <si>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</si>
  <si>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</si>
  <si>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</si>
  <si>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</si>
  <si>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</si>
  <si>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</si>
  <si>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</si>
  <si>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</si>
  <si>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</si>
  <si>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</si>
  <si>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</si>
  <si>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</si>
  <si>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</si>
  <si>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</si>
  <si>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</si>
  <si>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</si>
  <si>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</si>
  <si>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</si>
  <si>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</si>
  <si>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</si>
  <si>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</si>
  <si>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</si>
  <si>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</si>
  <si>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</si>
  <si>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</si>
  <si>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</si>
  <si>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</si>
  <si>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</si>
  <si>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</si>
  <si>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</si>
  <si>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</si>
  <si>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</si>
  <si>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</si>
  <si>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</si>
  <si>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</si>
  <si>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</si>
  <si>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</si>
  <si>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</si>
  <si>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</si>
  <si>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</si>
  <si>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</si>
  <si>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</si>
  <si>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</si>
  <si>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</si>
  <si>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</si>
  <si>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</si>
  <si>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</si>
  <si>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</si>
  <si>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</si>
  <si>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</si>
  <si>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</si>
  <si>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</si>
  <si>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</si>
  <si>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</si>
  <si>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</si>
  <si>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</si>
  <si>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</si>
  <si>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</si>
  <si>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</si>
  <si>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</si>
  <si>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</si>
  <si>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</si>
  <si>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</si>
  <si>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</si>
  <si>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</si>
  <si>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</si>
  <si>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</si>
  <si>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</si>
  <si>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</si>
  <si>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</si>
  <si>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</si>
  <si>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</si>
  <si>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</si>
  <si>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</si>
  <si>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</si>
  <si>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</si>
  <si>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</si>
  <si>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</si>
  <si>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</si>
  <si>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</si>
  <si>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</si>
  <si>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</si>
  <si>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</si>
  <si>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</si>
  <si>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</si>
  <si>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</si>
  <si>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</si>
  <si>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</si>
  <si>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</si>
  <si>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</si>
  <si>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</si>
  <si>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</si>
  <si>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</si>
  <si>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</si>
  <si>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</si>
  <si>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</si>
  <si>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</si>
  <si>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</si>
  <si>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</si>
  <si>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</si>
  <si>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</si>
  <si>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</si>
  <si>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</si>
  <si>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</si>
  <si>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</si>
  <si>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</si>
  <si>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</si>
  <si>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</si>
  <si>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</si>
  <si>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</si>
  <si>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</si>
  <si>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</si>
  <si>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</si>
  <si>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</si>
  <si>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</si>
  <si>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</si>
  <si>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</si>
  <si>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</si>
  <si>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</si>
  <si>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</si>
  <si>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</si>
  <si>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</si>
  <si>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</si>
  <si>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</si>
  <si>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</si>
  <si>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</si>
  <si>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</si>
  <si>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</si>
  <si>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</si>
  <si>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</si>
  <si>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</si>
  <si>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</si>
  <si>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</si>
  <si>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</si>
  <si>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</si>
  <si>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</si>
  <si>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</si>
  <si>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</si>
  <si>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</si>
  <si>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</si>
  <si>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</si>
  <si>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</si>
  <si>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</si>
  <si>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</si>
  <si>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</si>
  <si>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</si>
  <si>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</si>
  <si>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</si>
  <si>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</si>
  <si>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</si>
  <si>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</si>
  <si>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</si>
  <si>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</si>
  <si>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</si>
  <si>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</si>
  <si>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</si>
  <si>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</si>
  <si>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</si>
  <si>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</si>
  <si>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</si>
  <si>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</si>
  <si>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</si>
  <si>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</si>
  <si>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</si>
  <si>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</si>
  <si>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</si>
  <si>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</si>
  <si>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</si>
  <si>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</si>
  <si>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</si>
  <si>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</si>
  <si>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</si>
  <si>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</si>
  <si>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</si>
  <si>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</si>
  <si>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</si>
  <si>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</si>
  <si>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</si>
  <si>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</si>
  <si>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</si>
  <si>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</si>
  <si>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</si>
  <si>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</si>
  <si>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</si>
  <si>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</si>
  <si>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</si>
  <si>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</si>
  <si>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</si>
  <si>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</si>
  <si>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</si>
  <si>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</si>
  <si>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</si>
  <si>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</si>
  <si>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</si>
  <si>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</si>
  <si>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</si>
  <si>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</si>
  <si>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</si>
  <si>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</si>
  <si>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</si>
  <si>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</si>
  <si>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</si>
  <si>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</si>
  <si>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</si>
  <si>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</si>
  <si>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</si>
  <si>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</si>
  <si>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</si>
  <si>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</si>
  <si>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</si>
  <si>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</si>
  <si>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</si>
  <si>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</si>
  <si>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</si>
  <si>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</si>
  <si>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</si>
  <si>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</si>
  <si>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</si>
  <si>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</si>
  <si>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</si>
  <si>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</si>
  <si>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</si>
  <si>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</si>
  <si>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</si>
  <si>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</si>
  <si>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</si>
  <si>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</si>
  <si>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</si>
  <si>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</si>
  <si>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</si>
  <si>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</si>
  <si>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</si>
  <si>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</si>
  <si>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</si>
  <si>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</si>
  <si>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</si>
  <si>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</si>
  <si>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</si>
  <si>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</si>
  <si>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</si>
  <si>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</si>
  <si>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</si>
  <si>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</si>
  <si>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</si>
  <si>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</si>
  <si>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</si>
  <si>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</si>
  <si>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</si>
  <si>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</si>
  <si>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</si>
  <si>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</si>
  <si>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</si>
  <si>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</si>
  <si>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</si>
  <si>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</si>
  <si>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</si>
  <si>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</si>
  <si>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</si>
  <si>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</si>
  <si>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</si>
  <si>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</si>
  <si>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</si>
  <si>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</si>
  <si>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</si>
  <si>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</si>
  <si>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</si>
  <si>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</si>
  <si>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</si>
  <si>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</si>
  <si>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</si>
  <si>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</si>
  <si>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</si>
  <si>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</si>
  <si>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</si>
  <si>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</si>
  <si>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</si>
  <si>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</si>
  <si>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</si>
  <si>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</si>
  <si>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</si>
  <si>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</si>
  <si>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</si>
  <si>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</si>
  <si>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</si>
  <si>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</si>
  <si>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</si>
  <si>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</si>
  <si>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</si>
  <si>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</si>
  <si>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</si>
  <si>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</si>
  <si>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</si>
  <si>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</si>
  <si>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</si>
  <si>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</si>
  <si>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</si>
  <si>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</si>
  <si>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</si>
  <si>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</si>
  <si>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</si>
  <si>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</si>
  <si>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</si>
  <si>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</si>
  <si>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</si>
  <si>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</si>
  <si>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</si>
  <si>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</si>
  <si>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</si>
  <si>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</si>
  <si>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</si>
  <si>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</si>
  <si>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</si>
  <si>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</si>
  <si>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</si>
  <si>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</si>
  <si>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</si>
  <si>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</si>
  <si>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</si>
  <si>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</si>
  <si>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</si>
  <si>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</si>
  <si>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</si>
  <si>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</si>
  <si>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</si>
  <si>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</si>
  <si>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</si>
  <si>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</si>
  <si>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</si>
  <si>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</si>
  <si>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</si>
  <si>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</si>
  <si>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</si>
  <si>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</si>
  <si>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</si>
  <si>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</si>
  <si>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</si>
  <si>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</si>
  <si>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</si>
  <si>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</si>
  <si>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</si>
  <si>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</si>
  <si>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</si>
  <si>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</si>
  <si>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</si>
  <si>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</si>
  <si>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</si>
  <si>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</si>
  <si>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</si>
  <si>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</si>
  <si>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</si>
  <si>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</si>
  <si>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</si>
  <si>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</si>
  <si>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</si>
  <si>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</si>
  <si>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</si>
  <si>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</si>
  <si>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</si>
  <si>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</si>
  <si>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</si>
  <si>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</si>
  <si>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</si>
  <si>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</si>
  <si>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</si>
  <si>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</si>
  <si>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</si>
  <si>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</si>
  <si>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</si>
  <si>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</si>
  <si>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</si>
  <si>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</si>
  <si>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</si>
  <si>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</si>
  <si>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</si>
  <si>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</si>
  <si>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</si>
  <si>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</si>
  <si>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</si>
  <si>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</si>
  <si>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</si>
  <si>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</si>
  <si>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</si>
  <si>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</si>
  <si>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</si>
  <si>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</si>
  <si>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</si>
  <si>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</si>
  <si>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</si>
  <si>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</si>
  <si>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</si>
  <si>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</si>
  <si>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</si>
  <si>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</si>
  <si>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</si>
  <si>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</si>
  <si>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</si>
  <si>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</si>
  <si>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</si>
  <si>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</si>
  <si>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</si>
  <si>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</si>
  <si>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</si>
  <si>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</si>
  <si>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</si>
  <si>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</si>
  <si>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</si>
  <si>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</si>
  <si>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</si>
  <si>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</si>
  <si>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</si>
  <si>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</si>
  <si>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</si>
  <si>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</si>
  <si>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</si>
  <si>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</si>
  <si>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</si>
  <si>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</si>
  <si>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</si>
  <si>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</si>
  <si>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</si>
  <si>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</si>
  <si>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</si>
  <si>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</si>
  <si>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</si>
  <si>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</si>
  <si>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</si>
  <si>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</si>
  <si>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</si>
  <si>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</si>
  <si>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</si>
  <si>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</si>
  <si>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</si>
  <si>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</si>
  <si>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</si>
  <si>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</si>
  <si>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</si>
  <si>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</si>
  <si>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</si>
  <si>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</si>
  <si>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</si>
  <si>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</si>
  <si>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</si>
  <si>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</si>
  <si>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</si>
  <si>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</si>
  <si>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</si>
  <si>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</si>
  <si>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</si>
  <si>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</si>
  <si>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</si>
  <si>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</si>
  <si>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</si>
  <si>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</si>
  <si>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</si>
  <si>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</si>
  <si>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</si>
  <si>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</si>
  <si>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</si>
  <si>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</si>
  <si>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</si>
  <si>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</si>
  <si>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</si>
  <si>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</si>
  <si>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</si>
  <si>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</si>
  <si>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</si>
  <si>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</si>
  <si>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</si>
  <si>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</si>
  <si>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</si>
  <si>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</si>
  <si>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</si>
  <si>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</si>
  <si>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</si>
  <si>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</si>
  <si>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</si>
  <si>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</si>
  <si>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</si>
  <si>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</si>
  <si>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</si>
  <si>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</si>
  <si>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</si>
  <si>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</si>
  <si>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</si>
  <si>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</si>
  <si>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</si>
  <si>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</si>
  <si>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</si>
  <si>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</si>
  <si>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</si>
  <si>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</si>
  <si>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</si>
  <si>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</si>
  <si>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</si>
  <si>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</si>
  <si>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</si>
  <si>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</si>
  <si>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</si>
  <si>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</si>
  <si>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</si>
  <si>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</si>
  <si>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</si>
  <si>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</si>
  <si>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</si>
  <si>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</si>
  <si>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</si>
  <si>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</si>
  <si>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</si>
  <si>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</si>
  <si>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</si>
  <si>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</si>
  <si>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</si>
  <si>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</si>
  <si>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</si>
  <si>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</si>
  <si>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</si>
  <si>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</si>
  <si>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</si>
  <si>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</si>
  <si>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</si>
  <si>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</si>
  <si>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</si>
  <si>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</si>
  <si>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</si>
  <si>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</si>
  <si>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</si>
  <si>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</si>
  <si>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</si>
  <si>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</si>
  <si>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</si>
  <si>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</si>
  <si>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</si>
  <si>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</si>
  <si>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</si>
  <si>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</si>
  <si>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</si>
  <si>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</si>
  <si>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</si>
  <si>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</si>
  <si>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</si>
  <si>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</si>
  <si>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</si>
  <si>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</si>
  <si>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</si>
  <si>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</si>
  <si>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</si>
  <si>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</si>
  <si>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</si>
  <si>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</si>
  <si>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</si>
  <si>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</si>
  <si>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</si>
  <si>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</si>
  <si>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</si>
  <si>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</si>
  <si>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</si>
  <si>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</si>
  <si>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</si>
  <si>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</si>
  <si>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</si>
  <si>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</si>
  <si>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</si>
  <si>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</si>
  <si>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</si>
  <si>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</si>
  <si>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</si>
  <si>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</si>
  <si>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</si>
  <si>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</si>
  <si>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</si>
  <si>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</si>
  <si>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</si>
  <si>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</si>
  <si>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</si>
  <si>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</si>
  <si>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</si>
  <si>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</si>
  <si>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</si>
  <si>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</si>
  <si>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</si>
  <si>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</si>
  <si>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</si>
  <si>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</si>
  <si>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</si>
  <si>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</si>
  <si>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</si>
  <si>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</si>
  <si>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</si>
  <si>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</si>
  <si>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</si>
  <si>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</si>
  <si>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</si>
  <si>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</si>
  <si>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</si>
  <si>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</si>
  <si>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</si>
  <si>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</si>
  <si>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</si>
  <si>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</si>
  <si>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</si>
  <si>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</si>
  <si>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</si>
  <si>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</si>
  <si>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</si>
  <si>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</si>
  <si>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</si>
  <si>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</si>
  <si>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</si>
  <si>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</si>
  <si>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</si>
  <si>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</si>
  <si>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</si>
  <si>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</si>
  <si>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</si>
  <si>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</si>
  <si>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</si>
  <si>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</si>
  <si>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</si>
  <si>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</si>
  <si>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</si>
  <si>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</si>
  <si>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</si>
  <si>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</si>
  <si>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</si>
  <si>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</si>
  <si>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</si>
  <si>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</si>
  <si>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</si>
  <si>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</si>
  <si>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</si>
  <si>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</si>
  <si>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</si>
  <si>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</si>
  <si>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</si>
  <si>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</si>
  <si>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</si>
  <si>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</si>
  <si>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</si>
  <si>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</si>
  <si>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</si>
  <si>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</si>
  <si>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</si>
  <si>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</si>
  <si>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</si>
  <si>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</si>
  <si>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</si>
  <si>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</si>
  <si>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</si>
  <si>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</si>
  <si>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</si>
  <si>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</si>
  <si>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</si>
  <si>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</si>
  <si>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</si>
  <si>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</si>
  <si>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</si>
  <si>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</si>
  <si>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</si>
  <si>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</si>
  <si>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</si>
  <si>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</si>
  <si>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</si>
  <si>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</si>
  <si>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</si>
  <si>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</si>
  <si>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</si>
  <si>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</si>
  <si>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</si>
  <si>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</si>
  <si>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</si>
  <si>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</si>
  <si>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</si>
  <si>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</si>
  <si>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</si>
  <si>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</si>
  <si>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</si>
  <si>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</si>
  <si>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</si>
  <si>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</si>
  <si>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</si>
  <si>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</si>
  <si>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</si>
  <si>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</si>
  <si>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</si>
  <si>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</si>
  <si>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</si>
  <si>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</si>
  <si>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</si>
  <si>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</si>
  <si>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</si>
  <si>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</si>
  <si>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</si>
  <si>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</si>
  <si>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</si>
  <si>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</si>
  <si>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</si>
  <si>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</si>
  <si>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</si>
  <si>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</si>
  <si>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</si>
  <si>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</si>
  <si>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</si>
  <si>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</si>
  <si>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</si>
  <si>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</si>
  <si>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</si>
  <si>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</si>
  <si>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</si>
  <si>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</si>
  <si>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</si>
  <si>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</si>
  <si>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</si>
  <si>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</si>
  <si>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</si>
  <si>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</si>
  <si>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</si>
  <si>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</si>
  <si>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</si>
  <si>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</si>
  <si>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</si>
  <si>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</si>
  <si>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</si>
  <si>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</si>
  <si>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</si>
  <si>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</si>
  <si>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</si>
  <si>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</si>
  <si>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</si>
  <si>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</si>
  <si>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</si>
  <si>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</si>
  <si>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</si>
  <si>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</si>
  <si>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</si>
  <si>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</si>
  <si>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</si>
  <si>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</si>
  <si>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</si>
  <si>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</si>
  <si>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</si>
  <si>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</si>
  <si>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</si>
  <si>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</si>
  <si>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</si>
  <si>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</si>
  <si>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</si>
  <si>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</si>
  <si>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</si>
  <si>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</si>
  <si>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</si>
  <si>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</si>
  <si>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</si>
  <si>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</si>
  <si>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</si>
  <si>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</si>
  <si>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</si>
  <si>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</si>
  <si>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</si>
  <si>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</si>
  <si>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</si>
  <si>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</si>
  <si>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</si>
  <si>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</si>
  <si>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</si>
  <si>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</si>
  <si>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</si>
  <si>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</si>
  <si>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</si>
  <si>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</si>
  <si>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</si>
  <si>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</si>
  <si>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</si>
  <si>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</si>
  <si>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</si>
  <si>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</si>
  <si>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</si>
  <si>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</si>
  <si>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</si>
  <si>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</si>
  <si>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</si>
  <si>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</si>
  <si>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</si>
  <si>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</si>
  <si>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</si>
  <si>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</si>
  <si>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</si>
  <si>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</si>
  <si>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</si>
  <si>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</si>
  <si>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</si>
  <si>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</si>
  <si>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</si>
  <si>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</si>
  <si>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</si>
  <si>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</si>
  <si>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</si>
  <si>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</si>
  <si>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</si>
  <si>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</si>
  <si>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</si>
  <si>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</si>
  <si>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</si>
  <si>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</si>
  <si>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</si>
  <si>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</si>
  <si>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</si>
  <si>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</si>
  <si>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</si>
  <si>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</si>
  <si>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</si>
  <si>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</si>
  <si>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</si>
  <si>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</si>
  <si>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</si>
  <si>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</si>
  <si>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</si>
  <si>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</si>
  <si>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</si>
  <si>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</si>
  <si>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</si>
  <si>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</si>
  <si>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</si>
  <si>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</si>
  <si>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</si>
  <si>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</si>
  <si>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</si>
  <si>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</si>
  <si>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</si>
  <si>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</si>
  <si>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</si>
  <si>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</si>
  <si>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</si>
  <si>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</si>
  <si>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</si>
  <si>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</si>
  <si>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</si>
  <si>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</si>
  <si>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</si>
  <si>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</si>
  <si>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</si>
  <si>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</si>
  <si>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</si>
  <si>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</si>
  <si>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</si>
  <si>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</si>
  <si>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</si>
  <si>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</si>
  <si>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</si>
  <si>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</si>
  <si>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</si>
  <si>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</si>
  <si>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</si>
  <si>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</si>
  <si>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</si>
  <si>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</si>
  <si>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</si>
  <si>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</si>
  <si>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</si>
  <si>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</si>
  <si>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</si>
  <si>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</si>
  <si>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</si>
  <si>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</si>
  <si>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</si>
  <si>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</si>
  <si>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</si>
  <si>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</si>
  <si>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</si>
  <si>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</si>
  <si>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</si>
  <si>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</si>
  <si>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</si>
  <si>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</si>
  <si>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</si>
  <si>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</si>
  <si>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</si>
  <si>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</si>
  <si>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</si>
  <si>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</si>
  <si>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</si>
  <si>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</si>
  <si>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</si>
  <si>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</si>
  <si>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</si>
  <si>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</si>
  <si>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</si>
  <si>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</si>
  <si>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</si>
  <si>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</si>
  <si>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</si>
  <si>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</si>
  <si>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</si>
  <si>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</si>
  <si>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</si>
  <si>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</si>
  <si>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</si>
  <si>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</si>
  <si>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</si>
  <si>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</si>
  <si>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</si>
  <si>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</si>
  <si>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</si>
  <si>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</si>
  <si>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</si>
  <si>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</si>
  <si>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</si>
  <si>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</si>
  <si>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</si>
  <si>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</si>
  <si>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</si>
  <si>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</si>
  <si>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</si>
  <si>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</si>
  <si>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</si>
  <si>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</si>
  <si>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</si>
  <si>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</si>
  <si>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</si>
  <si>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</si>
  <si>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</si>
  <si>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</si>
  <si>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</si>
  <si>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</si>
  <si>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</si>
  <si>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</si>
  <si>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</si>
  <si>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</si>
  <si>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</si>
  <si>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</si>
  <si>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</si>
  <si>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</si>
  <si>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</si>
  <si>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</si>
  <si>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</si>
  <si>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</si>
  <si>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</si>
  <si>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</si>
  <si>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</si>
  <si>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</si>
  <si>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</si>
  <si>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</si>
  <si>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</si>
  <si>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</si>
  <si>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</si>
  <si>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</si>
  <si>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</si>
  <si>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</si>
  <si>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</si>
  <si>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</si>
  <si>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</si>
  <si>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</si>
  <si>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</si>
  <si>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</si>
  <si>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</si>
  <si>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</si>
  <si>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</si>
  <si>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</si>
  <si>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</si>
  <si>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</si>
  <si>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</si>
  <si>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</si>
  <si>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</si>
  <si>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</si>
  <si>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</si>
  <si>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</si>
  <si>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</si>
  <si>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</si>
  <si>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</si>
  <si>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</si>
  <si>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</si>
  <si>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</si>
  <si>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</si>
  <si>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</si>
  <si>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</si>
  <si>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</si>
  <si>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</si>
  <si>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</si>
  <si>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</si>
  <si>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</si>
  <si>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</si>
  <si>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</si>
  <si>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</si>
  <si>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</si>
  <si>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</si>
  <si>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</si>
  <si>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</si>
  <si>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</si>
  <si>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</si>
  <si>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</si>
  <si>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</si>
  <si>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</si>
  <si>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</si>
  <si>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</si>
  <si>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</si>
  <si>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</si>
  <si>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</si>
  <si>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</si>
  <si>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</si>
  <si>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</si>
  <si>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</si>
  <si>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</si>
  <si>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</si>
  <si>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</si>
  <si>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</si>
  <si>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</si>
  <si>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</si>
  <si>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</si>
  <si>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</si>
  <si>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</si>
  <si>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</si>
  <si>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</si>
  <si>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</si>
  <si>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</si>
  <si>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</si>
  <si>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</si>
  <si>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</si>
  <si>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</si>
  <si>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</si>
  <si>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</si>
  <si>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</si>
  <si>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</si>
  <si>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</si>
  <si>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</si>
  <si>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</si>
  <si>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</si>
  <si>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</si>
  <si>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</si>
  <si>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</si>
  <si>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</si>
  <si>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</si>
  <si>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</si>
  <si>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</si>
  <si>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</si>
  <si>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</si>
  <si>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</si>
  <si>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</si>
  <si>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</si>
  <si>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</si>
  <si>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</si>
  <si>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</si>
  <si>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</si>
  <si>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</si>
  <si>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</si>
  <si>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</si>
  <si>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</si>
  <si>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</si>
  <si>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</si>
  <si>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</si>
  <si>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</si>
  <si>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</si>
  <si>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</si>
  <si>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</si>
  <si>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</si>
  <si>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</si>
  <si>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</si>
  <si>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</si>
  <si>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</si>
  <si>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</si>
  <si>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</si>
  <si>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</si>
  <si>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</si>
  <si>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</si>
  <si>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</si>
  <si>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</si>
  <si>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</si>
  <si>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</si>
  <si>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</si>
  <si>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</si>
  <si>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</si>
  <si>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</si>
  <si>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</si>
  <si>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</si>
  <si>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</si>
  <si>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</si>
  <si>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</si>
  <si>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</si>
  <si>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</si>
  <si>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</si>
  <si>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</si>
  <si>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</si>
  <si>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</si>
  <si>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</si>
  <si>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</si>
  <si>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</si>
  <si>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</si>
  <si>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</si>
  <si>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</si>
  <si>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</si>
  <si>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</si>
  <si>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</si>
  <si>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</si>
  <si>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</si>
  <si>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</si>
  <si>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</si>
  <si>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</si>
  <si>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</si>
  <si>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</si>
  <si>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</si>
  <si>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</si>
  <si>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</si>
  <si>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</si>
  <si>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</si>
  <si>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</si>
  <si>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</si>
  <si>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</si>
  <si>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</si>
  <si>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</si>
  <si>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</si>
  <si>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</si>
  <si>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</si>
  <si>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</si>
  <si>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</si>
  <si>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</si>
  <si>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</si>
  <si>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</si>
  <si>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</si>
  <si>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</si>
  <si>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</si>
  <si>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</si>
  <si>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</si>
  <si>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</si>
  <si>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</si>
  <si>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</si>
  <si>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</si>
  <si>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</si>
  <si>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</si>
  <si>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</si>
  <si>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</si>
  <si>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</si>
  <si>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</si>
  <si>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</si>
  <si>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</si>
  <si>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</si>
  <si>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</si>
  <si>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</si>
  <si>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</si>
  <si>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</si>
  <si>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</si>
  <si>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</si>
  <si>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</si>
  <si>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</si>
  <si>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</si>
  <si>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</si>
  <si>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</si>
  <si>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</si>
  <si>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</si>
  <si>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</si>
  <si>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</si>
  <si>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</si>
  <si>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</si>
  <si>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</si>
  <si>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</si>
  <si>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</si>
  <si>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</si>
  <si>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</si>
  <si>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</si>
  <si>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</si>
  <si>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</si>
  <si>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</si>
  <si>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</si>
  <si>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</si>
  <si>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</si>
  <si>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</si>
  <si>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</si>
  <si>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</si>
  <si>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</si>
  <si>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</si>
  <si>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</si>
  <si>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</si>
  <si>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</si>
  <si>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</si>
  <si>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</si>
  <si>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</si>
  <si>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</si>
  <si>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</si>
  <si>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</si>
  <si>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</si>
  <si>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</si>
  <si>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</si>
  <si>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</si>
  <si>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</si>
  <si>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</si>
  <si>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</si>
  <si>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</si>
  <si>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</si>
  <si>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</si>
  <si>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</si>
  <si>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</si>
  <si>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</si>
  <si>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</si>
  <si>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</si>
  <si>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</si>
  <si>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</si>
  <si>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</si>
  <si>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</si>
  <si>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</si>
  <si>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</si>
  <si>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</si>
  <si>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</si>
  <si>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</si>
  <si>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</si>
  <si>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</si>
  <si>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</si>
  <si>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</si>
  <si>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</si>
  <si>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</si>
  <si>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</si>
  <si>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</si>
  <si>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</si>
  <si>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</si>
  <si>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</si>
  <si>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</si>
  <si>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</si>
  <si>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</si>
  <si>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</si>
  <si>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</si>
  <si>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</si>
  <si>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</si>
  <si>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</si>
  <si>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</si>
  <si>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</si>
  <si>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</si>
  <si>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</si>
  <si>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</si>
  <si>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</si>
  <si>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</si>
  <si>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</si>
  <si>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</si>
  <si>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</si>
  <si>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</si>
  <si>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</si>
  <si>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</si>
  <si>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</si>
  <si>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</si>
  <si>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</si>
  <si>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</si>
  <si>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</si>
  <si>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</si>
  <si>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</si>
  <si>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</si>
  <si>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</si>
  <si>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</si>
  <si>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</si>
  <si>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</si>
  <si>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</si>
  <si>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</si>
  <si>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</si>
  <si>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</si>
  <si>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</si>
  <si>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</si>
  <si>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</si>
  <si>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</si>
  <si>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</si>
  <si>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</si>
  <si>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</si>
  <si>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</si>
  <si>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</si>
  <si>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</si>
  <si>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</si>
  <si>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</si>
  <si>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</si>
  <si>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</si>
  <si>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</si>
  <si>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</si>
  <si>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</si>
  <si>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</si>
  <si>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</si>
  <si>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</si>
  <si>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</si>
  <si>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</si>
  <si>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</si>
  <si>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</si>
  <si>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</si>
  <si>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</si>
  <si>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</si>
  <si>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</si>
  <si>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</si>
  <si>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</si>
  <si>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</si>
  <si>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</si>
  <si>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</si>
  <si>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</si>
  <si>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</si>
  <si>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</si>
  <si>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</si>
  <si>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</si>
  <si>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</si>
  <si>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</si>
  <si>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</si>
  <si>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</si>
  <si>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</si>
  <si>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</si>
  <si>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</si>
  <si>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</si>
  <si>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</si>
  <si>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</si>
  <si>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</si>
  <si>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</si>
  <si>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</si>
  <si>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</si>
  <si>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</si>
  <si>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</si>
  <si>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</si>
  <si>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</si>
  <si>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</si>
  <si>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</si>
  <si>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</si>
  <si>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</si>
  <si>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</si>
  <si>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</si>
  <si>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</si>
  <si>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</si>
  <si>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</si>
  <si>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</si>
  <si>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</si>
  <si>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</si>
  <si>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</si>
  <si>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</si>
  <si>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</si>
  <si>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</si>
  <si>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</si>
  <si>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</si>
  <si>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</si>
  <si>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</si>
  <si>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</si>
  <si>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</si>
  <si>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</si>
  <si>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</si>
  <si>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</si>
  <si>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</si>
  <si>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</si>
  <si>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</si>
  <si>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</si>
  <si>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</si>
  <si>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</si>
  <si>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</si>
  <si>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</si>
  <si>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</si>
  <si>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</si>
  <si>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</si>
  <si>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</si>
  <si>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</si>
  <si>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</si>
  <si>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</si>
  <si>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</si>
  <si>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</si>
  <si>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</si>
  <si>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</si>
  <si>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</si>
  <si>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</si>
  <si>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</si>
  <si>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</si>
  <si>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</si>
  <si>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</si>
  <si>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</si>
  <si>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</si>
  <si>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</si>
  <si>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</si>
  <si>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</si>
  <si>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</si>
  <si>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</si>
  <si>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</si>
  <si>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</si>
  <si>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</si>
  <si>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</si>
  <si>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</si>
  <si>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</si>
  <si>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</si>
  <si>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</si>
  <si>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</si>
  <si>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</si>
  <si>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</si>
  <si>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</si>
  <si>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</si>
  <si>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</si>
  <si>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</si>
  <si>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</si>
  <si>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</si>
  <si>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</si>
  <si>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</si>
  <si>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</si>
  <si>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</si>
  <si>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</si>
  <si>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</si>
  <si>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</si>
  <si>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</si>
  <si>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</si>
  <si>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</si>
  <si>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</si>
  <si>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</si>
  <si>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</si>
  <si>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</si>
  <si>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</si>
  <si>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</si>
  <si>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</si>
  <si>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</si>
  <si>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</si>
  <si>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</si>
  <si>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</si>
  <si>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</si>
  <si>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</si>
  <si>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</si>
  <si>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</si>
  <si>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</si>
  <si>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</si>
  <si>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</si>
  <si>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</si>
  <si>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</si>
  <si>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</si>
  <si>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</si>
  <si>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</si>
  <si>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</si>
  <si>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</si>
  <si>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</si>
  <si>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</si>
  <si>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</si>
  <si>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</si>
  <si>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</si>
  <si>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</si>
  <si>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</si>
  <si>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</si>
  <si>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</si>
  <si>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</si>
  <si>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</si>
  <si>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</si>
  <si>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</si>
  <si>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</si>
  <si>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</si>
  <si>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</si>
  <si>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</si>
  <si>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</si>
  <si>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</si>
  <si>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</si>
  <si>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</si>
  <si>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</si>
  <si>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</si>
  <si>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</si>
  <si>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</si>
  <si>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</si>
  <si>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</si>
  <si>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</si>
  <si>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</si>
  <si>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</si>
  <si>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</si>
  <si>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</si>
  <si>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</si>
  <si>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</si>
  <si>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</si>
  <si>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</si>
  <si>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</si>
  <si>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</si>
  <si>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</si>
  <si>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</si>
  <si>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</si>
  <si>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</si>
  <si>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</si>
  <si>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</si>
  <si>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</si>
  <si>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</si>
  <si>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</si>
  <si>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</si>
  <si>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</si>
  <si>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</si>
  <si>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</si>
  <si>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</si>
  <si>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</si>
  <si>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</si>
  <si>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</si>
  <si>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</si>
  <si>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</si>
  <si>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</si>
  <si>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</si>
  <si>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</si>
  <si>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</si>
  <si>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</si>
  <si>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</si>
  <si>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</si>
  <si>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</si>
  <si>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</si>
  <si>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</si>
  <si>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</si>
  <si>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</si>
  <si>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</si>
  <si>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</si>
  <si>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</si>
  <si>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</si>
  <si>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</si>
  <si>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</si>
  <si>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</si>
  <si>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</si>
  <si>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</si>
  <si>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</si>
  <si>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</si>
  <si>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</si>
  <si>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</si>
  <si>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</si>
  <si>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</si>
  <si>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</si>
  <si>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</si>
  <si>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</si>
  <si>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</si>
  <si>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</si>
  <si>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</si>
  <si>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</si>
  <si>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</si>
  <si>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</si>
  <si>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</si>
  <si>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</si>
  <si>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</si>
  <si>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</si>
  <si>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</si>
  <si>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</si>
  <si>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</si>
  <si>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</si>
  <si>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</si>
  <si>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</si>
  <si>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</si>
  <si>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</si>
  <si>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</si>
  <si>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</si>
  <si>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</si>
  <si>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</si>
  <si>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</si>
  <si>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</si>
  <si>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</si>
  <si>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</si>
  <si>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</si>
  <si>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</si>
  <si>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</si>
  <si>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</si>
  <si>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</si>
  <si>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</si>
  <si>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</si>
  <si>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</si>
  <si>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</si>
  <si>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</si>
  <si>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</si>
  <si>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</si>
  <si>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</si>
  <si>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</si>
  <si>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</si>
  <si>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</si>
  <si>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</si>
  <si>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</si>
  <si>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</si>
  <si>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</si>
  <si>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</si>
  <si>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</si>
  <si>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</si>
  <si>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</si>
  <si>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</si>
  <si>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</si>
  <si>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</si>
  <si>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</si>
  <si>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</si>
  <si>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</si>
  <si>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</si>
  <si>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</si>
  <si>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</si>
  <si>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</si>
  <si>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</si>
  <si>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</si>
  <si>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</si>
  <si>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</si>
  <si>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</si>
  <si>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</si>
  <si>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</si>
  <si>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</si>
  <si>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</si>
  <si>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</si>
  <si>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</si>
  <si>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</si>
  <si>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</si>
  <si>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</si>
  <si>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</si>
  <si>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</si>
  <si>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</si>
  <si>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</si>
  <si>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</si>
  <si>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</si>
  <si>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</si>
  <si>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</si>
  <si>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</si>
  <si>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</si>
  <si>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</si>
  <si>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</si>
  <si>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</si>
  <si>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</si>
  <si>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</si>
  <si>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</si>
  <si>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</si>
  <si>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</si>
  <si>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</si>
  <si>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</si>
  <si>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</si>
  <si>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</si>
  <si>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</si>
  <si>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</si>
  <si>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</si>
  <si>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</si>
  <si>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</si>
  <si>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</si>
  <si>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</si>
  <si>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</si>
  <si>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</si>
  <si>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</si>
  <si>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</si>
  <si>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</si>
  <si>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</si>
  <si>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</si>
  <si>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</si>
  <si>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</si>
  <si>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</si>
  <si>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</si>
  <si>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</si>
  <si>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</si>
  <si>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</si>
  <si>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</si>
  <si>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</si>
  <si>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</si>
  <si>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</si>
  <si>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</si>
  <si>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</si>
  <si>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</si>
  <si>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</si>
  <si>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</si>
  <si>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</si>
  <si>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</si>
  <si>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</si>
  <si>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</si>
  <si>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</si>
  <si>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</si>
  <si>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</si>
  <si>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</si>
  <si>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</si>
  <si>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</si>
  <si>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</si>
  <si>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</si>
  <si>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</si>
  <si>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</si>
  <si>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</si>
  <si>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</si>
  <si>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</si>
  <si>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</si>
  <si>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</si>
  <si>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</si>
  <si>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</si>
  <si>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</si>
  <si>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</si>
  <si>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</si>
  <si>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</si>
  <si>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</si>
  <si>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</si>
  <si>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</si>
  <si>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</si>
  <si>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</si>
  <si>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</si>
  <si>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</si>
  <si>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</si>
  <si>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</si>
  <si>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</si>
  <si>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</si>
  <si>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</si>
  <si>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</si>
  <si>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</si>
  <si>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</si>
  <si>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</si>
  <si>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</si>
  <si>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</si>
  <si>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</si>
  <si>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</si>
  <si>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</si>
  <si>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</si>
  <si>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</si>
  <si>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</si>
  <si>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</si>
  <si>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</si>
  <si>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</si>
  <si>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</si>
  <si>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</si>
  <si>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</si>
  <si>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</si>
  <si>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</si>
  <si>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</si>
  <si>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</si>
  <si>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</si>
  <si>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</si>
  <si>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</si>
  <si>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</si>
  <si>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</si>
  <si>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</si>
  <si>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</si>
  <si>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</si>
  <si>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</si>
  <si>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</si>
  <si>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</si>
  <si>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</si>
  <si>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</si>
  <si>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</si>
  <si>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</si>
  <si>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</si>
  <si>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</si>
  <si>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</si>
  <si>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</si>
  <si>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</si>
  <si>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</si>
  <si>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</si>
  <si>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</si>
  <si>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</si>
  <si>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</si>
  <si>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</si>
  <si>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</si>
  <si>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</si>
  <si>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</si>
  <si>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</si>
  <si>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</si>
  <si>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</si>
  <si>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</si>
  <si>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</si>
  <si>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</si>
  <si>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</si>
  <si>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</si>
  <si>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</si>
  <si>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</si>
  <si>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</si>
  <si>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</si>
  <si>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</si>
  <si>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</si>
  <si>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</si>
  <si>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</si>
  <si>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</si>
  <si>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</si>
  <si>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</si>
  <si>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</si>
  <si>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</si>
  <si>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</si>
  <si>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</si>
  <si>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</si>
  <si>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</si>
  <si>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</si>
  <si>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</si>
  <si>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</si>
  <si>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</si>
  <si>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</si>
  <si>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</si>
  <si>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</si>
  <si>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</si>
  <si>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</si>
  <si>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</si>
  <si>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</si>
  <si>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</si>
  <si>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</si>
  <si>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</si>
  <si>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</si>
  <si>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</si>
  <si>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</si>
  <si>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</si>
  <si>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</si>
  <si>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</si>
  <si>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</si>
  <si>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</si>
  <si>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</si>
  <si>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</si>
  <si>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</si>
  <si>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</si>
  <si>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</si>
  <si>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</si>
  <si>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</si>
  <si>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</si>
  <si>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</si>
  <si>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</si>
  <si>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</si>
  <si>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</si>
  <si>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</si>
  <si>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</si>
  <si>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</si>
  <si>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</si>
  <si>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</si>
  <si>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</si>
  <si>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</si>
  <si>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</si>
  <si>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</si>
  <si>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</si>
  <si>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</si>
  <si>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</si>
  <si>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</si>
  <si>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</si>
  <si>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</si>
  <si>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</si>
  <si>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</si>
  <si>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</si>
  <si>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</si>
  <si>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</si>
  <si>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</si>
  <si>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</si>
  <si>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</si>
  <si>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</si>
  <si>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</si>
  <si>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</si>
  <si>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</si>
  <si>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</si>
  <si>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</si>
  <si>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</si>
  <si>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</si>
  <si>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</si>
  <si>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</si>
  <si>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</si>
  <si>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</si>
  <si>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</si>
  <si>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</si>
  <si>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</si>
  <si>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</si>
  <si>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</si>
  <si>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</si>
  <si>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</si>
  <si>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</si>
  <si>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</si>
  <si>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</si>
  <si>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</si>
  <si>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</si>
  <si>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</si>
  <si>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</si>
  <si>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</si>
  <si>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</si>
  <si>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</si>
  <si>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</si>
  <si>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</si>
  <si>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</si>
  <si>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</si>
  <si>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</si>
  <si>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</si>
  <si>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</si>
  <si>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</si>
  <si>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</si>
  <si>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</si>
  <si>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</si>
  <si>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</si>
  <si>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</si>
  <si>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</si>
  <si>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</si>
  <si>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</si>
  <si>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</si>
  <si>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</si>
  <si>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</si>
  <si>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</si>
  <si>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</si>
  <si>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</si>
  <si>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</si>
  <si>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</si>
  <si>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</si>
  <si>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</si>
  <si>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</si>
  <si>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</si>
  <si>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</si>
  <si>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</si>
  <si>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</si>
  <si>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</si>
  <si>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</si>
  <si>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</si>
  <si>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</si>
  <si>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</si>
  <si>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</si>
  <si>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</si>
  <si>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</si>
  <si>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</si>
  <si>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</si>
  <si>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</si>
  <si>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</si>
  <si>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</si>
  <si>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</si>
  <si>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</si>
  <si>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</si>
  <si>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</si>
  <si>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</si>
  <si>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</si>
  <si>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</si>
  <si>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</si>
  <si>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</si>
  <si>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</si>
  <si>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</si>
  <si>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</si>
  <si>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</si>
  <si>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</si>
  <si>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</si>
  <si>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</si>
  <si>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</si>
  <si>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</si>
  <si>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</si>
  <si>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</si>
  <si>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</si>
  <si>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</si>
  <si>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</si>
  <si>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</si>
  <si>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</si>
  <si>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</si>
  <si>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</si>
  <si>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</si>
  <si>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</si>
  <si>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</si>
  <si>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</si>
  <si>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</si>
  <si>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</si>
  <si>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</si>
  <si>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</si>
  <si>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</si>
  <si>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</si>
  <si>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</si>
  <si>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</si>
  <si>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</si>
  <si>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</si>
  <si>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</si>
  <si>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</si>
  <si>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</si>
  <si>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</si>
  <si>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</si>
  <si>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</si>
  <si>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</si>
  <si>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</si>
  <si>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</si>
  <si>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</si>
  <si>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</si>
  <si>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</si>
  <si>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</si>
  <si>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</si>
  <si>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</si>
  <si>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</si>
  <si>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</si>
  <si>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</si>
  <si>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</si>
  <si>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</si>
  <si>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</si>
  <si>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</si>
  <si>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</si>
  <si>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</si>
  <si>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</si>
  <si>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</si>
  <si>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</si>
  <si>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</si>
  <si>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</si>
  <si>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</si>
  <si>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</si>
  <si>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</si>
  <si>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</si>
  <si>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</si>
  <si>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</si>
  <si>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</si>
  <si>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</si>
  <si>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</si>
  <si>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</si>
  <si>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</si>
  <si>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</si>
  <si>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</si>
  <si>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</si>
  <si>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</si>
  <si>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</si>
  <si>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</si>
  <si>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</si>
  <si>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</si>
  <si>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</si>
  <si>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</si>
  <si>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</si>
  <si>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</si>
  <si>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</si>
  <si>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</si>
  <si>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</si>
  <si>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</si>
  <si>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</si>
  <si>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</si>
  <si>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</si>
  <si>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</si>
  <si>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</si>
  <si>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</si>
  <si>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</si>
  <si>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</si>
  <si>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</si>
  <si>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</si>
  <si>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</si>
  <si>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</si>
  <si>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</si>
  <si>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</si>
  <si>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</si>
  <si>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</si>
  <si>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</si>
  <si>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</si>
  <si>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</si>
  <si>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</si>
  <si>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</si>
  <si>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</si>
  <si>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</si>
  <si>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</si>
  <si>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</si>
  <si>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</si>
  <si>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</si>
  <si>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</si>
  <si>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</si>
  <si>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</si>
  <si>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</si>
  <si>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</si>
  <si>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</si>
  <si>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</si>
  <si>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</si>
  <si>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</si>
  <si>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</si>
  <si>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</si>
  <si>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</si>
  <si>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</si>
  <si>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</si>
  <si>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</si>
  <si>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</si>
  <si>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</si>
  <si>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</si>
  <si>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</si>
  <si>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</si>
  <si>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</si>
  <si>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</si>
  <si>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</si>
  <si>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</si>
  <si>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</si>
  <si>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</si>
  <si>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</si>
  <si>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</si>
  <si>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</si>
  <si>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</si>
  <si>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</si>
  <si>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</si>
  <si>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</si>
  <si>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</si>
  <si>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</si>
  <si>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</si>
  <si>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</si>
  <si>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</si>
  <si>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</si>
  <si>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</si>
  <si>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</si>
  <si>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</si>
  <si>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</si>
  <si>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</si>
  <si>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</si>
  <si>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</si>
  <si>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</si>
  <si>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</si>
  <si>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</si>
  <si>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</si>
  <si>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</si>
  <si>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</si>
  <si>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</si>
  <si>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</si>
  <si>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</si>
  <si>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</si>
  <si>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</si>
  <si>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</si>
  <si>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</si>
  <si>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</si>
  <si>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</si>
  <si>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</si>
  <si>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</si>
  <si>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</si>
  <si>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</si>
  <si>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</si>
  <si>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</si>
  <si>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</si>
  <si>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</si>
  <si>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</si>
  <si>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</si>
  <si>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</si>
  <si>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</si>
  <si>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</si>
  <si>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</si>
  <si>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</si>
  <si>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</si>
  <si>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</si>
  <si>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</si>
  <si>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</si>
  <si>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</si>
  <si>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</si>
  <si>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</si>
  <si>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</si>
  <si>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</si>
  <si>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</si>
  <si>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</si>
  <si>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</si>
  <si>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</si>
  <si>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</si>
  <si>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</si>
  <si>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</si>
  <si>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</si>
  <si>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</si>
  <si>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</si>
  <si>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</si>
  <si>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</si>
  <si>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</si>
  <si>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</si>
  <si>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</si>
  <si>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</si>
  <si>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</si>
  <si>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</si>
  <si>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</si>
  <si>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</si>
  <si>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</si>
  <si>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</si>
  <si>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</si>
  <si>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</si>
  <si>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</si>
  <si>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</si>
  <si>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</si>
  <si>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</si>
  <si>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</si>
  <si>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</si>
  <si>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</si>
  <si>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</si>
  <si>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</si>
  <si>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</si>
  <si>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</si>
  <si>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</si>
  <si>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</si>
  <si>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</si>
  <si>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</si>
  <si>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</si>
  <si>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</si>
  <si>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</si>
  <si>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</si>
  <si>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</si>
  <si>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</si>
  <si>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</si>
  <si>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</si>
  <si>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</si>
  <si>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</si>
  <si>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</si>
  <si>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</si>
  <si>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</si>
  <si>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</si>
  <si>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</si>
  <si>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</si>
  <si>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</si>
  <si>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</si>
  <si>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</si>
  <si>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</si>
  <si>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</si>
  <si>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</si>
  <si>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</si>
  <si>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</si>
  <si>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</si>
  <si>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</si>
  <si>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</si>
  <si>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</si>
  <si>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</si>
  <si>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</si>
  <si>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</si>
  <si>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</si>
  <si>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</si>
  <si>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</si>
  <si>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</si>
  <si>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</si>
  <si>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</si>
  <si>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PCM-20251112-00000997</t>
  </si>
  <si>
    <t xml:space="preserve">ETA 90 min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</si>
  <si>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</si>
  <si>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</si>
  <si>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</si>
  <si>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</si>
  <si>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</si>
  <si>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</si>
  <si>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</si>
  <si>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</si>
  <si>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</si>
  <si>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at site TS</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</si>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</sst>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310.50848472222424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45973.45691064815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45973.45691064815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45973.45691064815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45973.45691064815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45973.45691064815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45973.45691064815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45973.45691064815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45973.45691064815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45973.45691064815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45973.45691064815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45973.45691064815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45973.45691064815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45973.45691064815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45973.45691064815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45973.45691064815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45973.45691064815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45973.45691064815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45973.45691064815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45973.45691064815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45973.45691064815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45973.45691064815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45973.45691064815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45973.45691064815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45973.45691064815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45973.45691064815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45973.45691064815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45973.45691064815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45973.45691064815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45973.45691064815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45973.45691064815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45973.45691064815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45973.45691064815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45973.45691064815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45973.45691064815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45973.45691064815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45973.45691064815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45973.45691064815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45973.45691064815</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45973.45691064815</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45973.45691064815</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45973.45691064815</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45973.45691064815</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45973.45691064815</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45973.45691064815</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45973.45691064815</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45973.45691064815</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45973.45691064815</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45973.45691064815</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45973.45691064815</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45973.45691064815</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45973.45691064815</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45973.45691064815</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45973.45691064815</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45973.45691064815</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45973.45691064815</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45973.45691064815</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45973.45691064815</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45973.45691064815</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45973.45691064815</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45973.45691064815</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45973.45691064815</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45973.45691064815</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45973.45691064815</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45973.45691064815</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45973.45691064815</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45973.45691064815</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45973.45691064815</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45973.45691064815</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45973.45691064815</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45973.45691064815</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45973.45691064815</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45973.45691064815</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45973.45691064815</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45973.45691064815</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45973.45691064815</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45973.45691064815</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45973.45691064815</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45973.45691064815</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45973.45691064815</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45973.45691064815</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45973.45691064815</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45973.45691064815</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45973.45691064815</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45973.45691064815</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45973.45691064815</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45973.45691064815</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45973.45691064815</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45973.45691064815</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45973.45691064815</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45973.45691064815</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45973.45691064815</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45973.45691064815</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45973.45691064815</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45973.45691064815</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45973.45691064815</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45973.45691064815</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45973.45691064815</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45973.45691064815</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45973.45691064815</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45973.45691064815</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45973.45691064815</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45973.45691064815</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45973.45691064815</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45973.45691064815</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45973.45691064815</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45973.45691064815</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45973.45691064815</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45973.45691064815</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45973.45691064815</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45973.45691064815</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45973.45691064815</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45973.45691064815</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45973.45691064815</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45973.45691064815</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45973.45691064815</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45973.45691064815</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45973.45691064815</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45973.45691064815</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148.4570726851889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9.5706944448465947E-2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23587</v>
      </c>
      <c r="E5" s="103" t="s">
        <v>39021</v>
      </c>
      <c r="F5" s="104">
        <v>45973.454687500001</v>
      </c>
      <c r="G5" s="105">
        <f t="shared" ca="1" si="1"/>
        <v>2.2231481489143334E-3</v>
      </c>
      <c r="H5" s="104">
        <v>45973.448437500003</v>
      </c>
      <c r="I5" s="18" t="str">
        <f>IFERROR(VLOOKUP(D5,DB!A:F,6,0),"")</f>
        <v>SCECO</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45973.45691064815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45973.45691064815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45973.45691064815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45973.45691064815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45973.45691064815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45973.45691064815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45973.45691064815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45973.45691064815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45973.45691064815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45973.45691064815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45973.45691064815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45973.45691064815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45973.45691064815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45973.45691064815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45973.45691064815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28134</v>
      </c>
      <c r="E2" s="18" t="s">
        <v>39021</v>
      </c>
      <c r="F2" s="166">
        <v>45973.396099537036</v>
      </c>
      <c r="G2" s="21">
        <f t="shared" ref="G2:G9" ca="1" si="0">IFERROR(NOW()-F2,"-")</f>
        <v>6.0811111114162486E-2</v>
      </c>
      <c r="H2" s="165">
        <v>45973.38318287037</v>
      </c>
      <c r="I2" s="19" t="str">
        <f>IFERROR(VLOOKUP(D2,DB!A:F,6,0),"")</f>
        <v>SCECO</v>
      </c>
      <c r="J2" s="18" t="str">
        <f>IFERROR(VLOOKUP(D2,DB!A:G,7,0),"")</f>
        <v>Dead</v>
      </c>
      <c r="K2" s="45" t="s">
        <v>39110</v>
      </c>
      <c r="L2" s="23" t="str">
        <f>IFERROR(VLOOKUP(D2,DB!A:I,9,0),"")</f>
        <v>Latis</v>
      </c>
    </row>
    <row r="3" spans="1:13" ht="15" customHeight="1">
      <c r="A3" s="86" t="s">
        <v>39111</v>
      </c>
      <c r="B3" s="61" t="str">
        <f>IFERROR(VLOOKUP(D3,DB!A:K,11,0),"")</f>
        <v>R3</v>
      </c>
      <c r="C3" s="18">
        <v>2</v>
      </c>
      <c r="D3" s="61" t="s">
        <v>25069</v>
      </c>
      <c r="E3" s="18" t="s">
        <v>39021</v>
      </c>
      <c r="F3" s="166">
        <v>45973.376666666663</v>
      </c>
      <c r="G3" s="21">
        <f t="shared" ca="1" si="0"/>
        <v>8.0243981487001292E-2</v>
      </c>
      <c r="H3" s="165">
        <v>45973.367326388892</v>
      </c>
      <c r="I3" s="19" t="str">
        <f>IFERROR(VLOOKUP(D3,DB!A:F,6,0),"")</f>
        <v>SCECO</v>
      </c>
      <c r="J3" s="18" t="str">
        <f>IFERROR(VLOOKUP(D3,DB!A:G,7,0),"")</f>
        <v>Vandalized</v>
      </c>
      <c r="K3" s="45" t="s">
        <v>39112</v>
      </c>
      <c r="L3" s="23" t="str">
        <f>IFERROR(VLOOKUP(D3,DB!A:I,9,0),"")</f>
        <v>Latis</v>
      </c>
    </row>
    <row r="4" spans="1:13" ht="15" customHeight="1">
      <c r="A4" s="19" t="s">
        <v>39113</v>
      </c>
      <c r="B4" s="61" t="str">
        <f>IFERROR(VLOOKUP(D4,DB!A:K,11,0),"")</f>
        <v>R3</v>
      </c>
      <c r="C4" s="18">
        <v>1</v>
      </c>
      <c r="D4" s="18" t="s">
        <v>25077</v>
      </c>
      <c r="E4" s="18" t="s">
        <v>39021</v>
      </c>
      <c r="F4" s="166"/>
      <c r="G4" s="21">
        <f t="shared" ca="1" si="0"/>
        <v>45973.45691064815</v>
      </c>
      <c r="H4" s="22">
        <v>45973.367314814815</v>
      </c>
      <c r="I4" s="19" t="str">
        <f>IFERROR(VLOOKUP(D4,DB!A:F,6,0),"")</f>
        <v>SCECO</v>
      </c>
      <c r="J4" s="18" t="str">
        <f>IFERROR(VLOOKUP(D4,DB!A:G,7,0),"")</f>
        <v>Vandalized</v>
      </c>
      <c r="K4" s="45" t="s">
        <v>39114</v>
      </c>
      <c r="L4" s="23" t="str">
        <f>IFERROR(VLOOKUP(D4,DB!A:I,9,0),"")</f>
        <v>Latis</v>
      </c>
    </row>
    <row r="5" spans="1:13" ht="15" customHeight="1">
      <c r="A5" s="19" t="s">
        <v>39113</v>
      </c>
      <c r="B5" s="61" t="str">
        <f>IFERROR(VLOOKUP(D5,DB!A:K,11,0),"")</f>
        <v>R3</v>
      </c>
      <c r="C5" s="18">
        <v>1</v>
      </c>
      <c r="D5" s="18" t="s">
        <v>25079</v>
      </c>
      <c r="E5" s="18" t="s">
        <v>39021</v>
      </c>
      <c r="F5" s="20"/>
      <c r="G5" s="21">
        <f t="shared" ca="1" si="0"/>
        <v>45973.45691064815</v>
      </c>
      <c r="H5" s="165">
        <v>45973.367337962962</v>
      </c>
      <c r="I5" s="19" t="str">
        <f>IFERROR(VLOOKUP(D5,DB!A:F,6,0),"")</f>
        <v>SCECO</v>
      </c>
      <c r="J5" s="18" t="str">
        <f>IFERROR(VLOOKUP(D5,DB!A:G,7,0),"")</f>
        <v>Vandalized</v>
      </c>
      <c r="K5" s="45" t="s">
        <v>39114</v>
      </c>
      <c r="L5" s="23" t="str">
        <f>IFERROR(VLOOKUP(D5,DB!A:I,9,0),"")</f>
        <v>Latis</v>
      </c>
    </row>
    <row r="6" spans="1:13" ht="15" customHeight="1">
      <c r="A6" s="19"/>
      <c r="B6" s="61" t="str">
        <f>IFERROR(VLOOKUP(D6,DB!A:K,11,0),"")</f>
        <v/>
      </c>
      <c r="C6" s="18"/>
      <c r="D6" s="18"/>
      <c r="E6" s="18"/>
      <c r="F6" s="20"/>
      <c r="G6" s="21">
        <f t="shared" ca="1" si="0"/>
        <v>45973.45691064815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45973.45691064815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45973.45691064815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45973.45691064815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45973.45691064815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45973.45691064815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45973.45691064815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45973.45691064815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45973.45691064815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45973.45691064815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45973.45691064815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45973.45691064815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45973.45691064815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45973.45691064815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45973.45691064815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45973.45691064815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45973.45691064815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45973.45691064815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45973.45691064815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45973.45691064815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45973.45691064815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45973.45691064815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45973.45691064815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45973.45691064815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45973.45691064815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45973.45691064815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45973.45691064815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45973.45691064815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45973.45691064815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45973.45691064815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45973.45691064815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45973.45691064815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45973.45691064815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45973.45691064815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45973.45691064815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45973.45691064815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45973.45691064815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45973.45691064815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45973.45691064815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45973.45691064815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45973.45691064815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45973.45691064815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45973.45691064815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45973.45691064815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45973.45691064815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45973.45691064815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45973.45691064815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45973.45691064815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45973.45691064815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45973.45691064815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45973.45691064815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45973.45691064815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45973.45691064815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45973.45691064815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45973.45691064815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45973.45691064815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45973.45691064815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45973.45691064815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45973.45691064815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45973.45691064815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45973.45691064815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45973.45691064815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45973.45691064815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45973.45691064815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45973.45691064815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45973.45691064815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45973.45691064815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45973.45691064815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45973.45691064815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45973.45691064815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45973.45691064815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45973.45691064815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45973.45691064815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45973.45691064815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45973.45691064815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45973.45691064815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45973.45691064815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45973.45691064815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45973.45691064815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45973.45691064815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45973.45691064815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45973.45691064815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45973.45691064815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45973.45691064815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45973.45691064815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45973.45691064815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45973.45691064815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45973.45691064815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45973.45691064815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45973.45691064815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45973.45691064815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45973.45691064815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45973.45691064815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45973.45691064815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45973.45691064815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45973.45691064815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45973.45691064815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45973.45691064815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45973.45691064815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45973.45691064815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45973.45691064815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45973.45691064815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45973.45691064815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45973.45691064815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45973.45691064815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45973.45691064815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45973.45691064815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45973.45691064815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45973.45691064815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45973.45691064815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45973.45691064815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45973.45691064815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45973.45691064815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45973.45691064815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45973.45691064815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45973.45691064815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45973.45691064815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45973.45691064815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45973.45691064815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45973.45691064815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45973.45691064815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45973.45691064815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45973.45691064815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45973.45691064815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45973.45691064815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45973.45691064815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45973.45691064815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45973.45691064815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45973.45691064815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45973.45691064815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45973.45691064815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45973.45691064815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45973.45691064815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45973.45691064815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45973.45691064815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45973.45691064815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45973.45691064815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45973.45691064815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45973.45691064815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45973.45691064815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45973.45691064815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45973.45691064815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45973.45691064815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45973.45691064815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45973.45691064815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45973.45691064815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45973.45691064815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45973.45691064815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45973.45691064815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45973.45691064815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45973.45691064815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45973.45691064815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45973.45691064815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45973.45691064815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45973.45691064815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45973.45691064815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45973.45691064815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45973.45691064815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45973.45691064815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45973.45691064815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45973.45691064815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45973.45691064815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45973.45691064815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45973.45691064815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45973.45691064815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45973.45691064815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45973.45691064815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45973.45691064815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45973.45691064815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45973.45691064815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45973.45691064815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45973.45691064815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45973.45691064815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45973.45691064815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45973.45691064815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45973.45691064815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45973.45691064815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45973.45691064815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45973.45691064815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45973.45691064815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45973.45691064815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45973.45691064815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45973.45691064815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45973.45691064815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45973.45691064815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45973.45691064815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45973.45691064815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45973.45691064815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45973.45691064815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45973.45691064815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45973.45691064815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45973.45691064815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45973.45691064815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45973.45691064815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45973.45691064815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45973.45691064815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45973.45691064815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45973.45691064815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45973.45691064815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45973.45691064815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45973.45691064815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45973.45691064815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45973.45691064815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45973.45691064815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45973.45691064815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45973.45691064815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45973.45691064815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45973.45691064815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45973.45691064815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45973.45691064815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45973.45691064815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45973.45691064815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45973.45691064815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45973.45691064815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45973.45691064815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45973.45691064815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45973.45691064815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45973.45691064815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45973.45691064815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45973.45691064815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45973.45691064815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45973.45691064815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45973.45691064815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45973.45691064815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45973.45691064815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45973.45691064815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45973.45691064815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45973.45691064815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45973.45691064815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45973.45691064815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45973.45691064815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45973.45691064815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45973.45691064815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45973.45691064815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45973.45691064815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45973.45691064815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45973.45691064815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45973.45691064815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45973.45691064815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45973.45691064815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45973.45691064815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45973.45691064815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45973.45691064815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45973.45691064815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45973.45691064815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45973.45691064815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45973.45691064815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45973.45691064815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45973.45691064815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45973.45691064815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45973.45691064815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45973.45691064815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45973.45691064815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45973.45691064815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45973.45691064815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45973.45691064815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45973.45691064815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45973.45691064815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45973.45691064815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45973.45691064815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45973.45691064815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45973.45691064815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45973.45691064815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45973.45691064815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45973.45691064815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45973.45691064815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45973.45691064815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45973.45691064815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45973.45691064815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45973.45691064815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45973.45691064815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45973.45691064815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45973.45691064815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45973.45691064815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45973.45691064815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45973.45691064815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45973.45691064815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45973.45691064815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45973.45691064815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45973.45691064815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45973.45691064815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45973.45691064815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45973.45691064815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45973.45691064815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45973.45691064815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45973.45691064815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45973.45691064815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45973.45691064815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45973.45691064815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45973.45691064815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45973.45691064815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45973.45691064815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45973.45691064815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45973.45691064815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45973.45691064815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45973.45691064815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45973.45691064815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45973.45691064815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45973.45691064815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45973.45691064815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45973.45691064815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45973.45691064815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45973.45691064815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45973.45691064815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45973.45691064815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45973.45691064815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45973.45691064815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45973.45691064815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45973.45691064815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45973.45691064815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45973.45691064815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45973.45691064815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45973.45691064815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45973.45691064815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45973.45691064815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45973.45691064815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45973.45691064815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45973.45691064815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45973.45691064815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45973.45691064815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45973.45691064815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45973.45691064815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45973.45691064815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45973.45691064815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45973.45691064815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45973.45691064815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45973.45691064815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45973.45691064815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45973.45691064815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45973.45691064815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45973.45691064815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45973.45691064815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45973.45691064815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45973.45691064815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45973.45691064815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45973.45691064815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45973.45691064815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45973.45691064815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45973.45691064815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45973.45691064815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45973.45691064815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45973.45691064815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45973.45691064815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45973.45691064815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45973.45691064815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45973.45691064815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45973.45691064815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45973.45691064815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45973.45691064815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45973.45691064815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45973.45691064815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45973.45691064815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45973.45691064815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45973.45691064815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45973.45691064815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45973.45691064815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45973.45691064815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45973.45691064815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45973.45691064815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45973.45691064815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45973.45691064815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45973.45691064815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45973.45691064815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45973.45691064815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45973.45691064815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45973.45691064815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45973.45691064815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45973.45691064815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45973.45691064815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45973.45691064815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45973.45691064815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45973.45691064815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45973.45691064815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45973.45691064815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45973.45691064815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45973.45691064815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45973.45691064815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45973.45691064815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45973.45691064815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45973.45691064815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45973.45691064815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45973.45691064815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45973.45691064815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45973.45691064815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45973.45691064815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45973.45691064815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45973.45691064815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45973.45691064815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45973.45691064815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45973.45691064815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45973.45691064815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45973.45691064815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45973.45691064815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45973.45691064815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45973.45691064815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45973.45691064815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45973.45691064815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45973.45691064815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45973.45691064815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45973.45691064815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45973.45691064815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45973.45691064815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45973.45691064815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45973.45691064815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45973.45691064815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45973.45691064815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45973.45691064815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45973.45691064815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45973.45691064815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45973.45691064815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45973.45691064815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45973.45691064815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45973.45691064815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45973.45691064815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45973.45691064815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45973.45691064815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45973.45691064815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45973.45691064815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45973.45691064815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45973.45691064815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45973.45691064815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45973.45691064815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45973.45691064815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45973.45691064815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45973.45691064815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45973.45691064815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45973.45691064815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45973.45691064815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45973.45691064815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45973.45691064815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45973.45691064815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45973.45691064815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45973.45691064815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45973.45691064815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45973.45691064815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45973.45691064815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45973.45691064815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45973.45691064815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45973.45691064815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45973.45691064815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45973.45691064815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45973.45691064815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45973.45691064815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45973.45691064815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45973.45691064815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45973.45691064815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45973.45691064815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45973.45691064815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45973.45691064815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45973.45691064815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45973.45691064815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45973.45691064815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45973.45691064815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45973.45691064815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45973.45691064815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45973.45691064815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45973.45691064815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45973.45691064815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45973.45691064815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45973.45691064815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45973.45691064815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45973.45691064815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45973.45691064815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45973.45691064815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45973.45691064815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45973.45691064815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45973.45691064815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45973.45691064815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45973.45691064815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45973.45691064815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45973.45691064815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45973.45691064815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45973.45691064815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45973.45691064815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45973.45691064815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45973.45691064815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45973.45691064815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45973.45691064815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45973.45691064815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45973.45691064815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45973.45691064815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45973.45691064815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45973.45691064815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45973.45691064815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45973.45691064815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45973.45691064815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45973.45691064815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45973.45691064815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45973.45691064815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45973.45691064815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45973.45691064815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45973.45691064815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45973.45691064815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45973.45691064815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45973.45691064815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45973.45691064815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45973.45691064815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45973.45691064815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45973.45691064815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45973.45691064815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45973.45691064815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45973.45691064815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45973.45691064815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45973.45691064815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45973.45691064815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45973.45691064815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45973.45691064815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45973.45691064815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45973.45691064815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45973.45691064815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45973.45691064815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45973.45691064815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45973.45691064815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45973.45691064815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45973.45691064815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45973.45691064815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45973.45691064815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45973.45691064815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45973.45691064815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45973.45691064815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45973.45691064815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45973.45691064815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45973.45691064815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45973.45691064815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45973.45691064815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45973.45691064815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45973.45691064815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45973.45691064815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45973.45691064815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45973.45691064815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45973.45691064815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45973.45691064815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45973.45691064815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45973.45691064815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45973.45691064815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45973.45691064815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45973.45691064815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45973.45691064815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45973.45691064815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45973.45691064815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45973.45691064815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45973.45691064815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45973.45691064815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45973.45691064815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45973.45691064815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45973.45691064815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45973.45691064815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45973.45691064815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45973.45691064815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45973.45691064815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45973.45691064815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45973.45691064815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45973.45691064815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45973.45691064815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45973.45691064815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45973.45691064815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45973.45691064815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45973.45691064815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45973.45691064815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45973.45691064815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45973.45691064815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45973.45691064815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45973.45691064815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45973.45691064815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45973.45691064815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45973.45691064815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45973.45691064815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45973.45691064815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45973.45691064815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45973.45691064815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45973.45691064815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45973.45691064815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45973.45691064815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45973.45691064815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45973.45691064815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45973.45691064815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45973.45691064815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45973.45691064815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45973.45691064815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45973.45691064815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45973.45691064815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45973.45691064815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45973.45691064815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45973.45691064815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45973.45691064815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45973.45691064815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45973.45691064815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45973.45691064815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45973.45691064815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45973.45691064815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45973.45691064815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45973.45691064815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45973.45691064815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45973.45691064815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45973.45691064815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45973.45691064815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45973.45691064815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45973.45691064815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45973.45691064815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45973.45691064815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45973.45691064815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45973.45691064815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45973.45691064815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45973.45691064815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45973.45691064815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45973.45691064815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45973.45691064815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45973.45691064815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45973.45691064815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45973.45691064815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45973.45691064815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45973.45691064815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45973.45691064815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45973.45691064815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45973.45691064815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45973.45691064815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45973.45691064815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45973.45691064815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45973.45691064815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45973.45691064815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45973.45691064815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45973.45691064815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45973.45691064815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45973.45691064815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45973.45691064815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45973.45691064815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45973.45691064815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45973.45691064815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45973.45691064815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45973.45691064815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45973.45691064815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45973.45691064815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45973.45691064815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45973.45691064815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45973.45691064815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45973.45691064815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45973.45691064815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45973.45691064815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45973.45691064815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45973.45691064815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45973.45691064815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45973.45691064815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45973.45691064815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45973.45691064815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45973.45691064815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45973.45691064815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45973.45691064815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45973.45691064815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45973.45691064815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45973.45691064815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45973.45691064815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45973.45691064815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45973.45691064815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45973.45691064815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45973.45691064815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45973.45691064815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45973.45691064815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45973.45691064815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45973.45691064815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45973.45691064815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45973.45691064815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45973.45691064815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45973.45691064815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45973.45691064815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45973.45691064815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45973.45691064815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45973.45691064815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45973.45691064815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45973.45691064815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45973.45691064815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45973.45691064815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45973.45691064815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45973.45691064815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45973.45691064815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45973.45691064815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45973.45691064815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45973.45691064815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45973.45691064815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45973.45691064815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45973.45691064815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45973.45691064815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45973.45691064815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45973.45691064815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45973.45691064815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45973.45691064815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45973.45691064815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45973.45691064815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45973.45691064815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45973.45691064815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45973.45691064815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45973.45691064815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45973.45691064815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45973.45691064815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45973.45691064815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45973.45691064815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45973.45691064815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45973.45691064815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45973.45691064815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45973.45691064815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45973.45691064815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45973.45691064815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45973.45691064815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45973.45691064815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45973.45691064815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45973.45691064815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45973.45691064815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45973.45691064815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45973.45691064815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45973.45691064815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45973.45691064815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45973.45691064815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45973.45691064815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45973.45691064815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45973.45691064815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45973.45691064815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45973.45691064815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45973.45691064815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45973.45691064815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45973.45691064815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45973.45691064815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45973.45691064815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45973.45691064815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45973.45691064815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45973.45691064815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45973.45691064815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45973.45691064815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45973.45691064815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45973.45691064815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45973.45691064815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45973.45691064815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45973.45691064815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45973.45691064815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45973.45691064815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45973.45691064815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45973.45691064815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45973.45691064815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45973.45691064815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45973.45691064815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45973.45691064815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45973.45691064815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45973.45691064815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45973.45691064815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45973.45691064815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45973.45691064815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45973.45691064815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45973.45691064815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45973.45691064815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45973.45691064815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45973.45691064815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45973.45691064815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45973.45691064815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45973.45691064815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45973.45691064815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45973.45691064815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45973.45691064815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45973.45691064815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45973.45691064815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45973.45691064815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45973.45691064815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45973.45691064815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45973.45691064815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45973.45691064815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45973.45691064815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45973.45691064815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45973.45691064815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45973.45691064815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45973.45691064815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45973.45691064815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45973.45691064815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45973.45691064815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45973.45691064815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45973.45691064815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45973.45691064815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45973.45691064815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45973.45691064815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45973.45691064815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45973.45691064815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45973.45691064815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45973.45691064815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45973.45691064815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45973.45691064815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45973.45691064815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45973.45691064815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45973.45691064815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45973.45691064815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45973.45691064815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45973.45691064815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45973.45691064815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45973.45691064815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45973.45691064815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45973.45691064815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45973.45691064815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45973.45691064815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45973.45691064815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45973.45691064815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45973.45691064815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45973.45691064815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45973.45691064815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45973.45691064815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45973.45691064815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45973.45691064815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45973.45691064815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45973.45691064815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45973.45691064815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45973.45691064815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45973.45691064815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45973.45691064815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45973.45691064815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45973.45691064815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45973.45691064815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45973.45691064815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45973.45691064815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45973.45691064815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45973.45691064815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45973.45691064815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45973.45691064815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45973.45691064815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45973.45691064815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45973.45691064815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45973.45691064815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45973.45691064815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45973.45691064815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45973.45691064815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45973.45691064815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45973.45691064815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45973.45691064815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45973.45691064815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45973.45691064815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45973.45691064815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45973.45691064815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45973.45691064815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45973.45691064815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45973.45691064815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45973.45691064815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45973.45691064815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45973.45691064815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45973.45691064815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45973.45691064815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45973.45691064815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45973.45691064815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45973.45691064815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45973.45691064815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45973.45691064815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45973.45691064815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45973.45691064815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45973.45691064815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45973.45691064815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45973.45691064815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45973.45691064815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45973.45691064815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45973.45691064815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45973.45691064815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45973.45691064815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45973.45691064815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45973.45691064815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45973.45691064815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45973.45691064815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45973.45691064815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45973.45691064815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45973.45691064815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45973.45691064815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45973.45691064815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45973.45691064815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45973.45691064815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45973.45691064815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45973.45691064815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45973.45691064815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45973.45691064815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45973.45691064815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45973.45691064815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45973.45691064815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45973.45691064815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45973.45691064815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45973.45691064815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45973.45691064815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45973.45691064815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45973.45691064815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45973.45691064815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45973.45691064815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45973.45691064815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45973.45691064815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45973.45691064815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45973.45691064815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45973.45691064815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45973.45691064815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45973.45691064815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45973.45691064815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45973.45691064815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45973.45691064815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45973.45691064815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45973.45691064815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45973.45691064815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45973.45691064815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45973.45691064815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45973.45691064815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45973.45691064815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45973.45691064815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45973.45691064815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45973.45691064815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45973.45691064815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45973.45691064815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45973.45691064815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45973.45691064815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45973.45691064815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45973.45691064815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45973.45691064815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45973.45691064815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45973.45691064815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45973.45691064815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45973.45691064815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45973.45691064815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45973.45691064815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45973.45691064815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45973.45691064815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45973.45691064815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45973.45691064815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45973.45691064815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45973.45691064815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45973.45691064815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45973.45691064815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45973.45691064815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45973.45691064815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45973.45691064815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45973.45691064815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45973.45691064815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45973.45691064815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45973.45691064815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45973.45691064815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45973.45691064815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45973.45691064815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45973.45691064815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45973.45691064815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45973.45691064815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45973.45691064815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45973.45691064815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45973.45691064815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45973.45691064815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45973.45691064815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45973.45691064815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45973.45691064815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45973.45691064815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45973.45691064815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45973.45691064815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45973.45691064815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45973.45691064815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45973.45691064815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45973.45691064815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45973.45691064815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45973.45691064815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45973.45691064815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45973.45691064815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45973.45691064815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45973.45691064815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45973.45691064815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45973.45691064815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45973.45691064815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45973.45691064815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45973.45691064815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45973.45691064815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45973.45691064815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45973.45691064815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45973.45691064815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45973.45691064815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45973.45691064815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45973.45691064815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45973.45691064815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45973.45691064815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45973.45691064815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45973.45691064815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45973.45691064815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45973.45691064815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45973.45691064815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45973.45691064815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45973.45691064815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45973.45691064815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45973.45691064815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45973.45691064815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45973.45691064815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45973.45691064815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45973.45691064815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45973.45691064815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45973.45691064815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45973.45691064815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45973.45691064815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45973.45691064815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45973.45691064815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45973.45691064815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45973.45691064815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45973.45691064815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45973.45691064815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45973.45691064815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45973.45691064815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45973.45691064815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45973.45691064815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45973.45691064815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45973.45691064815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45973.45691064815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45973.45691064815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45973.45691064815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45973.45691064815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45973.45691064815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45973.45691064815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45973.45691064815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45973.45691064815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45973.45691064815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45973.45691064815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45973.45691064815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45973.45691064815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45973.45691064815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45973.45691064815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45973.45691064815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45973.45691064815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45973.45691064815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45973.45691064815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45973.45691064815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45973.45691064815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45973.45691064815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45973.45691064815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45973.45691064815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45973.45691064815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45973.45691064815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45973.45691064815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45973.45691064815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45973.45691064815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45973.45691064815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45973.45691064815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45973.45691064815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45973.45691064815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45973.45691064815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45973.45691064815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45973.45691064815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45973.45691064815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45973.45691064815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45973.45691064815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45973.45691064815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45973.45691064815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45973.45691064815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45973.45691064815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45973.45691064815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45973.45691064815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45973.45691064815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45973.45691064815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45973.45691064815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16" sqref="D16: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269.97619305555418</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37273</v>
      </c>
      <c r="E3" s="95" t="s">
        <v>39021</v>
      </c>
      <c r="F3" s="96">
        <v>45973.331944444442</v>
      </c>
      <c r="G3" s="97">
        <f ca="1">IFERROR(NOW()-F3,"")</f>
        <v>0.12496620370802702</v>
      </c>
      <c r="H3" s="96">
        <v>45973.326539351852</v>
      </c>
      <c r="I3" s="135" t="str">
        <f>IFERROR(VLOOKUP(D3,DB!A:F,6,0),"")</f>
        <v>Generator-SG</v>
      </c>
      <c r="J3" s="135" t="str">
        <f>IFERROR(VLOOKUP(D3,DB!A:G,7,0),"")</f>
        <v>No BB Shifted</v>
      </c>
      <c r="K3" s="98" t="s">
        <v>39118</v>
      </c>
      <c r="L3" s="92" t="str">
        <f>IFERROR(VLOOKUP(D3,DB!A:I,9,0),"")</f>
        <v>Latis</v>
      </c>
    </row>
    <row r="4" spans="1:16" ht="15" customHeight="1">
      <c r="A4" s="135" t="s">
        <v>39119</v>
      </c>
      <c r="B4" s="135" t="str">
        <f>IFERROR(VLOOKUP(D4,DB!A:K,11,0),"")</f>
        <v>R4</v>
      </c>
      <c r="C4" s="94">
        <v>1</v>
      </c>
      <c r="D4" s="92" t="s">
        <v>37297</v>
      </c>
      <c r="E4" s="95" t="s">
        <v>39021</v>
      </c>
      <c r="F4" s="96">
        <v>45973.408553240741</v>
      </c>
      <c r="G4" s="97">
        <f ca="1">IFERROR(NOW()-F4,"")</f>
        <v>4.8357407409639563E-2</v>
      </c>
      <c r="H4" s="96">
        <v>45973.402673611112</v>
      </c>
      <c r="I4" s="135" t="str">
        <f>IFERROR(VLOOKUP(D4,DB!A:F,6,0),"")</f>
        <v>SCECO</v>
      </c>
      <c r="J4" s="135" t="str">
        <f>IFERROR(VLOOKUP(D4,DB!A:G,7,0),"")</f>
        <v>Dead</v>
      </c>
      <c r="K4" s="98" t="s">
        <v>39120</v>
      </c>
      <c r="L4" s="92" t="str">
        <f>IFERROR(VLOOKUP(D4,DB!A:I,9,0),"")</f>
        <v>Latis</v>
      </c>
    </row>
    <row r="5" spans="1:16" ht="15" customHeight="1">
      <c r="A5" s="135"/>
      <c r="B5" s="135" t="str">
        <f>IFERROR(VLOOKUP(D5,DB!A:K,11,0),"")</f>
        <v/>
      </c>
      <c r="C5" s="94"/>
      <c r="D5" s="92"/>
      <c r="E5" s="95"/>
      <c r="F5" s="96"/>
      <c r="G5" s="97">
        <f ca="1">IFERROR(NOW()-F5,"")</f>
        <v>45973.45691064815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45973.45691064815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45973.45691064815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45973.45691064815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45973.45691064815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45973.45691064815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45973.45691064815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45973.45691064815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45973.45691064815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45973.45691064815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45973.45691064815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45973.45691064815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45973.45691064815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45973.45691064815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45973.45691064815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45973.45691064815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45973.45691064815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45973.45691064815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45973.45691064815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45973.45691064815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45973.45691064815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45973.45691064815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45973.45691064815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45973.45691064815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45973.45691064815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45973.45691064815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45973.45691064815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45973.45691064815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45973.45691064815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45973.45691064815</v>
      </c>
      <c r="H34" s="96"/>
      <c r="I34" s="135" t="str">
        <f>IFERROR(VLOOKUP(D34,DB!A:F,6,0),"")</f>
        <v/>
      </c>
      <c r="J34" s="135" t="str">
        <f>IFERROR(VLOOKUP(D34,DB!A:G,7,0),"")</f>
        <v/>
      </c>
      <c r="K34" s="98"/>
      <c r="L34" s="92" t="str">
        <f>IFERROR(VLOOKUP(D34,DB!A:I,9,0),"")</f>
        <v/>
      </c>
    </row>
    <row r="35" spans="1:12" ht="15" customHeight="1">
      <c r="A35" s="149"/>
      <c r="B35" s="149" t="str">
        <f>IFERROR(VLOOKUP(D35,DB!A:K,11,0),"")</f>
        <v/>
      </c>
      <c r="C35" s="150"/>
      <c r="D35" s="151"/>
      <c r="E35" s="152"/>
      <c r="F35" s="153"/>
      <c r="G35" s="97">
        <f ca="1">IFERROR(NOW()-F35,"")</f>
        <v>45973.45691064815</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45973.45691064815</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45973.45691064815</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45973.45691064815</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45973.45691064815</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45973.45691064815</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45973.45691064815</v>
      </c>
      <c r="H41" s="153"/>
      <c r="I41" s="149" t="str">
        <f>IFERROR(VLOOKUP(D41,DB!A:F,6,0),"")</f>
        <v/>
      </c>
      <c r="J41" s="149" t="str">
        <f>IFERROR(VLOOKUP(D41,DB!A:G,7,0),"")</f>
        <v/>
      </c>
      <c r="K41" s="154"/>
      <c r="L41" s="151" t="str">
        <f>IFERROR(VLOOKUP(D41,DB!A:I,9,0),"")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81.624850462962058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47.268033333333733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24.795799537037965</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38735</v>
      </c>
      <c r="E6" s="124" t="s">
        <v>39021</v>
      </c>
      <c r="F6" s="125">
        <v>45973.442418981482</v>
      </c>
      <c r="G6" s="126">
        <f t="shared" ca="1" si="1"/>
        <v>1.4491666668618564E-2</v>
      </c>
      <c r="H6" s="125">
        <v>45973.436863425923</v>
      </c>
      <c r="I6" s="124" t="str">
        <f>IFERROR(VLOOKUP(D6,DB!A:F,6,0),"")</f>
        <v>SCECO</v>
      </c>
      <c r="J6" s="124" t="str">
        <f>IFERROR(VLOOKUP(D6,DB!A:G,7,0),"")</f>
        <v>Haj Removal</v>
      </c>
      <c r="K6" s="124" t="s">
        <v>39130</v>
      </c>
      <c r="L6" s="124" t="str">
        <f>IFERROR(VLOOKUP(D6,DB!A:I,9,0),"")</f>
        <v>Latis</v>
      </c>
    </row>
    <row r="7" spans="1:13">
      <c r="A7" s="124"/>
      <c r="B7" s="124" t="str">
        <f>IFERROR(VLOOKUP(D7,DB!A:K,11,0),"")</f>
        <v/>
      </c>
      <c r="C7" s="124"/>
      <c r="D7"/>
      <c r="E7" s="124"/>
      <c r="F7" s="125"/>
      <c r="G7" s="126">
        <f t="shared" ca="1" si="1"/>
        <v>45973.45691064815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45973.45691064815</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45973.45691064815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45973.45691064815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45973.45691064815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45973.45691064815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45973.45691064815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45973.45691064815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45973.45691064815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45973.45691064815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45973.45691064815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45973.45691064815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45973.45691064815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45973.45691064815</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45973.45691064815</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45973.45691064815</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45973.45691064815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45973.45691064815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45973.45691064815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45973.45691064815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45973.45691064815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45973.45691064815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45973.45691064815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45973.45691064815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45973.45691064815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45973.45691064815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45973.45691064815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45973.45691064815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45973.45691064815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45973.45691064815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45973.45691064815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45973.45691064815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45973.45691064815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45973.45691064815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45973.45691064815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45973.45691064815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45973.45691064815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45973.45691064815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45973.45691064815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45973.45691064815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45973.45691064815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45973.45691064815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45973.45691064815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45973.45691064815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45973.45691064815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45973.45691064815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45973.45691064815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45973.45691064815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45973.45691064815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45973.45691064815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45973.45691064815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45973.45691064815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45973.45691064815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45973.45691064815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45973.45691064815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45973.45691064815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45973.45691064815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45973.45691064815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45973.45691064815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45973.45691064815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45973.45691064815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45973.45691064815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45973.45691064815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45973.45691064815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45973.45691064815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45973.45691064815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45973.45691064815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45973.45691064815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45973.45691064815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45973.45691064815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45973.45691064815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45973.45691064815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45973.45691064815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45973.45691064815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45973.45691064815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45973.45691064815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45973.45691064815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45973.45691064815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45973.45691064815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45973.45691064815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45973.45691064815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45973.45691064815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45973.45691064815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45973.45691064815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45973.45691064815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45973.45691064815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45973.45691064815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45973.45691064815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45973.45691064815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45973.45691064815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45973.45691064815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45973.45691064815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45973.45691064815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45973.45691064815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45973.45691064815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45973.45691064815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45973.45691064815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45973.45691064815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45973.45691064815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45973.45691064815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45973.45691064815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45973.45691064815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45973.45691064815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45973.45691064815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45973.45691064815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45973.45691064815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45973.45691064815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45973.45691064815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45973.45691064815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45973.45691064815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45973.45691064815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45973.45691064815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45973.45691064815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45973.45691064815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45973.45691064815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45973.45691064815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45973.45691064815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45973.45691064815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45973.45691064815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45973.45691064815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45973.45691064815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45973.45691064815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45973.45691064815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45973.45691064815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45973.45691064815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45973.45691064815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45973.45691064815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45973.45691064815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45973.45691064815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45973.45691064815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45973.45691064815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45973.45691064815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45973.45691064815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45973.45691064815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45973.45691064815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45973.45691064815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45973.45691064815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45973.45691064815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45973.45691064815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45973.45691064815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45973.45691064815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45973.45691064815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45973.45691064815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45973.45691064815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45973.45691064815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45973.45691064815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45973.45691064815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45973.45691064815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45973.45691064815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45973.45691064815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45973.45691064815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45973.45691064815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45973.45691064815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45973.45691064815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45973.45691064815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45973.45691064815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45973.45691064815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45973.45691064815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45973.45691064815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45973.45691064815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45973.45691064815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45973.45691064815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45973.45691064815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45973.45691064815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45973.45691064815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45973.45691064815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45973.45691064815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45973.45691064815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45973.45691064815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45973.45691064815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45973.45691064815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45973.45691064815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45973.45691064815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45973.45691064815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45973.45691064815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45973.45691064815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45973.45691064815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45973.45691064815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45973.45691064815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45973.45691064815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45973.45691064815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45973.45691064815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45973.45691064815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45973.45691064815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45973.45691064815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45973.45691064815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45973.45691064815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45973.45691064815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45973.45691064815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45973.45691064815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45973.45691064815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45973.45691064815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45973.45691064815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45973.45691064815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45973.45691064815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45973.45691064815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45973.45691064815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45973.45691064815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45973.45691064815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45973.45691064815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45973.45691064815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45973.45691064815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45973.45691064815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45973.45691064815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45973.45691064815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45973.45691064815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45973.45691064815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45973.45691064815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45973.45691064815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45973.45691064815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45973.45691064815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45973.45691064815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45973.45691064815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45973.45691064815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45973.45691064815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45973.45691064815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45973.45691064815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45973.45691064815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45973.45691064815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45973.45691064815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45973.45691064815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45973.45691064815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45973.45691064815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45973.45691064815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45973.45691064815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45973.45691064815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45973.45691064815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45973.45691064815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45973.45691064815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45973.45691064815</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61" ca="1" si="0">IFERROR(NOW()-F2,"-")</f>
        <v>0.12566064814745914</v>
      </c>
      <c r="H2" s="143">
        <v>45973.190428240741</v>
      </c>
      <c r="I2" s="141" t="str">
        <f>IFERROR(VLOOKUP(D2,DB!A:F,6,0),"")</f>
        <v>SCECO</v>
      </c>
      <c r="J2" s="141" t="str">
        <f>IFERROR(VLOOKUP(D2,DB!A:G,7,0),"")</f>
        <v>Good</v>
      </c>
      <c r="K2" s="144" t="s">
        <v>39132</v>
      </c>
      <c r="L2" s="145" t="str">
        <f>IFERROR(VLOOKUP(D2,DB!A:I,9,0),"")</f>
        <v>Latis</v>
      </c>
    </row>
    <row r="3" spans="1:16382" ht="31.5" customHeight="1">
      <c r="A3" s="140" t="s">
        <v>39133</v>
      </c>
      <c r="B3" s="141" t="str">
        <f>IFERROR(VLOOKUP(D3,DB!A:K,11,0),"")</f>
        <v>R6</v>
      </c>
      <c r="C3" s="142">
        <v>2</v>
      </c>
      <c r="D3" s="164" t="s">
        <v>34266</v>
      </c>
      <c r="E3" s="124" t="s">
        <v>39021</v>
      </c>
      <c r="F3" s="143">
        <v>45973.434479166666</v>
      </c>
      <c r="G3" s="105">
        <f t="shared" ca="1" si="0"/>
        <v>2.2431481484090909E-2</v>
      </c>
      <c r="H3" s="143">
        <v>45973.425208333334</v>
      </c>
      <c r="I3" s="141" t="str">
        <f>IFERROR(VLOOKUP(D3,DB!A:F,6,0),"")</f>
        <v>SCECO</v>
      </c>
      <c r="J3" s="141" t="str">
        <f>IFERROR(VLOOKUP(D3,DB!A:G,7,0),"")</f>
        <v>Dead</v>
      </c>
      <c r="K3" s="144" t="s">
        <v>39134</v>
      </c>
      <c r="L3" s="145" t="str">
        <f>IFERROR(VLOOKUP(D3,DB!A:I,9,0),"")</f>
        <v>Latis</v>
      </c>
    </row>
    <row r="4" spans="1:16382" ht="31.5" customHeight="1">
      <c r="A4" s="140"/>
      <c r="B4" s="141" t="str">
        <f>IFERROR(VLOOKUP(D4,DB!A:K,11,0),"")</f>
        <v/>
      </c>
      <c r="C4" s="142"/>
      <c r="D4" s="61"/>
      <c r="E4" s="124"/>
      <c r="F4" s="143"/>
      <c r="G4" s="105">
        <f t="shared" ca="1" si="0"/>
        <v>45973.45691064815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45973.45691064815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45973.45691064815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45973.45691064815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45973.45691064815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45973.45691064815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45973.45691064815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45973.45691064815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45973.45691064815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45973.45691064815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45973.45691064815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45973.45691064815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45973.45691064815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45973.45691064815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45973.45691064815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45973.45691064815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45973.45691064815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45973.45691064815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45973.45691064815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45973.45691064815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45973.45691064815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45973.45691064815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45973.45691064815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45973.45691064815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45973.45691064815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45973.45691064815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45973.45691064815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45973.45691064815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45973.45691064815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45973.45691064815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45973.45691064815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45973.45691064815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45973.45691064815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45973.45691064815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45973.45691064815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45973.45691064815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45973.45691064815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45973.45691064815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45973.45691064815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45973.45691064815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45973.45691064815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45973.45691064815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45973.45691064815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45973.45691064815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45973.45691064815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45973.45691064815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45973.45691064815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45973.45691064815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45973.45691064815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45973.45691064815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45973.45691064815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45973.45691064815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45973.45691064815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45973.45691064815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45973.45691064815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45973.45691064815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45973.45691064815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45973.45691064815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45973.45691064815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45973.45691064815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45973.45691064815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45973.45691064815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45973.45691064815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45973.45691064815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45973.45691064815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45973.45691064815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45973.45691064815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45973.45691064815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45973.45691064815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45973.45691064815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45973.45691064815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45973.45691064815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45973.45691064815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45973.45691064815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45973.45691064815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45973.45691064815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45973.45691064815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45973.45691064815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45973.45691064815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45973.45691064815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45973.45691064815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45973.45691064815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45973.45691064815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45973.45691064815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45973.45691064815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45973.45691064815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45973.45691064815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45973.45691064815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45973.45691064815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45973.45691064815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45973.45691064815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45973.45691064815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45973.45691064815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45973.45691064815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45973.45691064815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45973.45691064815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45973.45691064815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45973.45691064815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45973.45691064815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45973.45691064815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45973.45691064815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45973.45691064815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45973.45691064815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45973.45691064815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45973.45691064815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45973.45691064815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45973.45691064815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45973.45691064815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45973.45691064815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45973.45691064815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45973.45691064815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45973.45691064815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45973.45691064815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45973.45691064815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45973.45691064815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45973.45691064815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45973.45691064815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45973.45691064815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45973.45691064815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45973.45691064815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45973.45691064815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45973.45691064815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45973.45691064815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45973.45691064815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45973.45691064815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45973.45691064815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45973.45691064815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45973.45691064815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45973.45691064815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45973.45691064815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45973.45691064815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45973.45691064815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45973.45691064815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45973.45691064815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45973.45691064815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45973.45691064815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45973.45691064815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45973.45691064815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45973.45691064815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45973.45691064815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45973.45691064815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45973.45691064815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45973.45691064815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45973.45691064815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45973.45691064815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45973.45691064815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45973.45691064815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45973.45691064815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45973.45691064815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45973.45691064815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45973.45691064815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45973.45691064815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45973.45691064815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45973.45691064815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45973.45691064815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45973.45691064815</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