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625" documentId="13_ncr:1_{F6CB121F-512D-4AA6-A0C1-0FB36C537598}" xr6:coauthVersionLast="47" xr6:coauthVersionMax="47" xr10:uidLastSave="{77A057D2-543E-430B-A914-C4568B1EB90A}"/>
  <bookViews>
    <workbookView xWindow="-109" yWindow="-109" windowWidth="26301" windowHeight="14169" firstSheet="4"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B5" i="2"/>
  <c r="G5" i="2"/>
  <c r="I5" i="2"/>
  <c r="J5" i="2"/>
  <c r="L5" i="2"/>
  <c r="B4" i="4"/>
  <c r="B5" i="4"/>
  <c r="B6" i="4"/>
  <c r="B7" i="4"/>
  <c r="B8" i="4"/>
  <c r="B9" i="4"/>
  <c r="B10" i="4"/>
  <c r="B11" i="4"/>
  <c r="B12" i="4"/>
  <c r="B13" i="4"/>
  <c r="B14" i="4"/>
  <c r="B15" i="4"/>
  <c r="B16" i="4"/>
  <c r="B17" i="4"/>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5" i="5"/>
  <c r="B6" i="5"/>
  <c r="B7" i="5"/>
  <c r="B8" i="5"/>
  <c r="B9" i="5"/>
  <c r="B10" i="5"/>
  <c r="B11" i="5"/>
  <c r="B12" i="5"/>
  <c r="B13" i="5"/>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4" i="2"/>
  <c r="G4" i="2"/>
  <c r="I4" i="2"/>
  <c r="J4" i="2"/>
  <c r="L4"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B3"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alcChain>
</file>

<file path=xl/sharedStrings.xml><?xml version="1.0" encoding="utf-8"?>
<sst xmlns="http://schemas.openxmlformats.org/spreadsheetml/2006/main" count="180301" uniqueCount="39136">
  <si>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</si>
  <si>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</si>
  <si>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</si>
  <si>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</si>
  <si>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</si>
  <si>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</si>
  <si>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</si>
  <si>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</si>
  <si>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</si>
  <si>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</si>
  <si>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</si>
  <si>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</si>
  <si>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</si>
  <si>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</si>
  <si>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</si>
  <si>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</si>
  <si>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</si>
  <si>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</si>
  <si>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</si>
  <si>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</si>
  <si>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</si>
  <si>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</si>
  <si>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</si>
  <si>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</si>
  <si>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</si>
  <si>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</si>
  <si>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</si>
  <si>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</si>
  <si>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</si>
  <si>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</si>
  <si>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</si>
  <si>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</si>
  <si>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</si>
  <si>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</si>
  <si>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</si>
  <si>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</si>
  <si>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</si>
  <si>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</si>
  <si>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</si>
  <si>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</si>
  <si>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</si>
  <si>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</si>
  <si>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</si>
  <si>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</si>
  <si>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</si>
  <si>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</si>
  <si>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</si>
  <si>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</si>
  <si>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</si>
  <si>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</si>
  <si>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</si>
  <si>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</si>
  <si>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</si>
  <si>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</si>
  <si>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</si>
  <si>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</si>
  <si>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</si>
  <si>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</si>
  <si>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</si>
  <si>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</si>
  <si>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</si>
  <si>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</si>
  <si>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</si>
  <si>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</si>
  <si>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</si>
  <si>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</si>
  <si>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</si>
  <si>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</si>
  <si>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</si>
  <si>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</si>
  <si>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</si>
  <si>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</si>
  <si>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</si>
  <si>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</si>
  <si>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</si>
  <si>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</si>
  <si>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</si>
  <si>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</si>
  <si>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</si>
  <si>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</si>
  <si>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</si>
  <si>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</si>
  <si>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</si>
  <si>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</si>
  <si>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</si>
  <si>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</si>
  <si>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</si>
  <si>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</si>
  <si>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</si>
  <si>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</si>
  <si>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</si>
  <si>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</si>
  <si>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</si>
  <si>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</si>
  <si>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</si>
  <si>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</si>
  <si>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</si>
  <si>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</si>
  <si>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</si>
  <si>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</si>
  <si>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</si>
  <si>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</si>
  <si>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</si>
  <si>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</si>
  <si>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</si>
  <si>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</si>
  <si>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</si>
  <si>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</si>
  <si>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</si>
  <si>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</si>
  <si>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</si>
  <si>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</si>
  <si>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</si>
  <si>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</si>
  <si>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</si>
  <si>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</si>
  <si>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</si>
  <si>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</si>
  <si>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</si>
  <si>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</si>
  <si>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</si>
  <si>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</si>
  <si>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</si>
  <si>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</si>
  <si>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</si>
  <si>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</si>
  <si>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</si>
  <si>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</si>
  <si>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</si>
  <si>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</si>
  <si>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</si>
  <si>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</si>
  <si>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</si>
  <si>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</si>
  <si>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</si>
  <si>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</si>
  <si>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</si>
  <si>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</si>
  <si>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</si>
  <si>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</si>
  <si>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</si>
  <si>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</si>
  <si>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</si>
  <si>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</si>
  <si>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</si>
  <si>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</si>
  <si>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</si>
  <si>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</si>
  <si>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</si>
  <si>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</si>
  <si>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</si>
  <si>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</si>
  <si>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</si>
  <si>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</si>
  <si>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</si>
  <si>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</si>
  <si>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</si>
  <si>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</si>
  <si>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</si>
  <si>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</si>
  <si>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</si>
  <si>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</si>
  <si>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</si>
  <si>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</si>
  <si>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</si>
  <si>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</si>
  <si>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</si>
  <si>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</si>
  <si>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</si>
  <si>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</si>
  <si>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</si>
  <si>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</si>
  <si>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</si>
  <si>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</si>
  <si>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</si>
  <si>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</si>
  <si>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</si>
  <si>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</si>
  <si>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</si>
  <si>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</si>
  <si>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</si>
  <si>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</si>
  <si>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</si>
  <si>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</si>
  <si>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</si>
  <si>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</si>
  <si>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</si>
  <si>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</si>
  <si>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</si>
  <si>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</si>
  <si>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</si>
  <si>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</si>
  <si>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</si>
  <si>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</si>
  <si>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</si>
  <si>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</si>
  <si>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</si>
  <si>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</si>
  <si>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</si>
  <si>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</si>
  <si>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</si>
  <si>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</si>
  <si>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</si>
  <si>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</si>
  <si>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</si>
  <si>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</si>
  <si>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</si>
  <si>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</si>
  <si>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</si>
  <si>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</si>
  <si>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</si>
  <si>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</si>
  <si>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</si>
  <si>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</si>
  <si>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</si>
  <si>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</si>
  <si>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</si>
  <si>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</si>
  <si>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</si>
  <si>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</si>
  <si>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</si>
  <si>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</si>
  <si>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</si>
  <si>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</si>
  <si>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</si>
  <si>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</si>
  <si>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</si>
  <si>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</si>
  <si>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</si>
  <si>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</si>
  <si>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</si>
  <si>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</si>
  <si>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</si>
  <si>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</si>
  <si>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</si>
  <si>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</si>
  <si>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</si>
  <si>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</si>
  <si>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</si>
  <si>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</si>
  <si>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</si>
  <si>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</si>
  <si>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</si>
  <si>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</si>
  <si>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</si>
  <si>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</si>
  <si>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</si>
  <si>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</si>
  <si>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</si>
  <si>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</si>
  <si>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</si>
  <si>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</si>
  <si>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</si>
  <si>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</si>
  <si>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</si>
  <si>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</si>
  <si>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</si>
  <si>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</si>
  <si>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</si>
  <si>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</si>
  <si>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</si>
  <si>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</si>
  <si>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</si>
  <si>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</si>
  <si>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</si>
  <si>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</si>
  <si>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</si>
  <si>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</si>
  <si>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</si>
  <si>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</si>
  <si>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</si>
  <si>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</si>
  <si>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</si>
  <si>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</si>
  <si>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</si>
  <si>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</si>
  <si>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</si>
  <si>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</si>
  <si>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</si>
  <si>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</si>
  <si>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</si>
  <si>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</si>
  <si>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</si>
  <si>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</si>
  <si>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</si>
  <si>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</si>
  <si>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</si>
  <si>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</si>
  <si>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</si>
  <si>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</si>
  <si>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</si>
  <si>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</si>
  <si>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</si>
  <si>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</si>
  <si>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</si>
  <si>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</si>
  <si>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</si>
  <si>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</si>
  <si>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</si>
  <si>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</si>
  <si>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</si>
  <si>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</si>
  <si>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</si>
  <si>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</si>
  <si>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</si>
  <si>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</si>
  <si>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</si>
  <si>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</si>
  <si>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</si>
  <si>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</si>
  <si>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</si>
  <si>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</si>
  <si>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</si>
  <si>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</si>
  <si>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</si>
  <si>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</si>
  <si>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</si>
  <si>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</si>
  <si>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</si>
  <si>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</si>
  <si>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</si>
  <si>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</si>
  <si>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</si>
  <si>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</si>
  <si>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</si>
  <si>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</si>
  <si>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</si>
  <si>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</si>
  <si>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</si>
  <si>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</si>
  <si>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</si>
  <si>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</si>
  <si>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</si>
  <si>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</si>
  <si>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</si>
  <si>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</si>
  <si>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</si>
  <si>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</si>
  <si>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</si>
  <si>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</si>
  <si>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</si>
  <si>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</si>
  <si>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</si>
  <si>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</si>
  <si>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</si>
  <si>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</si>
  <si>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</si>
  <si>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</si>
  <si>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</si>
  <si>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</si>
  <si>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</si>
  <si>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</si>
  <si>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</si>
  <si>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</si>
  <si>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</si>
  <si>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</si>
  <si>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</si>
  <si>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</si>
  <si>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</si>
  <si>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</si>
  <si>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</si>
  <si>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</si>
  <si>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</si>
  <si>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</si>
  <si>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</si>
  <si>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</si>
  <si>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</si>
  <si>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</si>
  <si>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</si>
  <si>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</si>
  <si>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</si>
  <si>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</si>
  <si>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</si>
  <si>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</si>
  <si>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</si>
  <si>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</si>
  <si>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</si>
  <si>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</si>
  <si>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</si>
  <si>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</si>
  <si>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</si>
  <si>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</si>
  <si>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</si>
  <si>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</si>
  <si>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</si>
  <si>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</si>
  <si>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</si>
  <si>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</si>
  <si>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</si>
  <si>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</si>
  <si>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</si>
  <si>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</si>
  <si>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</si>
  <si>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</si>
  <si>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</si>
  <si>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</si>
  <si>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</si>
  <si>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</si>
  <si>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</si>
  <si>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</si>
  <si>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</si>
  <si>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</si>
  <si>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</si>
  <si>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</si>
  <si>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</si>
  <si>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</si>
  <si>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</si>
  <si>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</si>
  <si>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</si>
  <si>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</si>
  <si>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</si>
  <si>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</si>
  <si>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</si>
  <si>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</si>
  <si>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</si>
  <si>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</si>
  <si>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</si>
  <si>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</si>
  <si>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</si>
  <si>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</si>
  <si>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</si>
  <si>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</si>
  <si>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</si>
  <si>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</si>
  <si>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</si>
  <si>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</si>
  <si>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</si>
  <si>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</si>
  <si>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</si>
  <si>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</si>
  <si>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</si>
  <si>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</si>
  <si>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</si>
  <si>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</si>
  <si>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</si>
  <si>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</si>
  <si>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</si>
  <si>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</si>
  <si>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</si>
  <si>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</si>
  <si>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</si>
  <si>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</si>
  <si>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</si>
  <si>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</si>
  <si>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</si>
  <si>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</si>
  <si>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</si>
  <si>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</si>
  <si>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</si>
  <si>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</si>
  <si>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</si>
  <si>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</si>
  <si>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</si>
  <si>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</si>
  <si>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</si>
  <si>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</si>
  <si>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</si>
  <si>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</si>
  <si>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</si>
  <si>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</si>
  <si>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</si>
  <si>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</si>
  <si>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</si>
  <si>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</si>
  <si>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</si>
  <si>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</si>
  <si>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</si>
  <si>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</si>
  <si>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</si>
  <si>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</si>
  <si>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</si>
  <si>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</si>
  <si>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</si>
  <si>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</si>
  <si>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</si>
  <si>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</si>
  <si>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</si>
  <si>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</si>
  <si>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</si>
  <si>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</si>
  <si>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</si>
  <si>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</si>
  <si>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</si>
  <si>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</si>
  <si>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</si>
  <si>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</si>
  <si>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</si>
  <si>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</si>
  <si>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</si>
  <si>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</si>
  <si>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</si>
  <si>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</si>
  <si>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</si>
  <si>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</si>
  <si>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</si>
  <si>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</si>
  <si>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</si>
  <si>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</si>
  <si>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</si>
  <si>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</si>
  <si>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</si>
  <si>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</si>
  <si>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</si>
  <si>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</si>
  <si>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</si>
  <si>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</si>
  <si>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</si>
  <si>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</si>
  <si>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</si>
  <si>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</si>
  <si>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</si>
  <si>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</si>
  <si>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</si>
  <si>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</si>
  <si>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</si>
  <si>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</si>
  <si>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</si>
  <si>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</si>
  <si>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</si>
  <si>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</si>
  <si>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</si>
  <si>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</si>
  <si>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</si>
  <si>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</si>
  <si>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</si>
  <si>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</si>
  <si>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</si>
  <si>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</si>
  <si>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</si>
  <si>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</si>
  <si>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</si>
  <si>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</si>
  <si>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</si>
  <si>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</si>
  <si>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</si>
  <si>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</si>
  <si>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</si>
  <si>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</si>
  <si>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</si>
  <si>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</si>
  <si>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</si>
  <si>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</si>
  <si>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</si>
  <si>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</si>
  <si>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</si>
  <si>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</si>
  <si>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</si>
  <si>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</si>
  <si>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</si>
  <si>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</si>
  <si>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</si>
  <si>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</si>
  <si>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</si>
  <si>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</si>
  <si>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</si>
  <si>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</si>
  <si>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</si>
  <si>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</si>
  <si>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</si>
  <si>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</si>
  <si>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</si>
  <si>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</si>
  <si>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</si>
  <si>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</si>
  <si>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</si>
  <si>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</si>
  <si>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</si>
  <si>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</si>
  <si>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</si>
  <si>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</si>
  <si>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</si>
  <si>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</si>
  <si>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</si>
  <si>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</si>
  <si>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</si>
  <si>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</si>
  <si>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</si>
  <si>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</si>
  <si>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</si>
  <si>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</si>
  <si>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</si>
  <si>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</si>
  <si>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</si>
  <si>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</si>
  <si>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</si>
  <si>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</si>
  <si>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</si>
  <si>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</si>
  <si>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</si>
  <si>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</si>
  <si>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</si>
  <si>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</si>
  <si>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</si>
  <si>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</si>
  <si>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</si>
  <si>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</si>
  <si>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</si>
  <si>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</si>
  <si>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</si>
  <si>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</si>
  <si>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</si>
  <si>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</si>
  <si>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</si>
  <si>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</si>
  <si>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</si>
  <si>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</si>
  <si>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</si>
  <si>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</si>
  <si>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</si>
  <si>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</si>
  <si>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</si>
  <si>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</si>
  <si>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</si>
  <si>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</si>
  <si>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</si>
  <si>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</si>
  <si>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</si>
  <si>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</si>
  <si>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</si>
  <si>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</si>
  <si>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</si>
  <si>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</si>
  <si>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</si>
  <si>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</si>
  <si>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</si>
  <si>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</si>
  <si>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</si>
  <si>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</si>
  <si>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</si>
  <si>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</si>
  <si>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</si>
  <si>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</si>
  <si>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</si>
  <si>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</si>
  <si>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</si>
  <si>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</si>
  <si>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</si>
  <si>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</si>
  <si>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</si>
  <si>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</si>
  <si>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</si>
  <si>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</si>
  <si>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</si>
  <si>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</si>
  <si>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</si>
  <si>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</si>
  <si>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</si>
  <si>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</si>
  <si>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</si>
  <si>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</si>
  <si>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</si>
  <si>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</si>
  <si>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</si>
  <si>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</si>
  <si>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</si>
  <si>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</si>
  <si>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</si>
  <si>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</si>
  <si>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</si>
  <si>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</si>
  <si>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</si>
  <si>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</si>
  <si>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</si>
  <si>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</si>
  <si>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</si>
  <si>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</si>
  <si>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</si>
  <si>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</si>
  <si>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</si>
  <si>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</si>
  <si>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</si>
  <si>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</si>
  <si>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</si>
  <si>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</si>
  <si>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</si>
  <si>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</si>
  <si>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</si>
  <si>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</si>
  <si>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</si>
  <si>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</si>
  <si>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</si>
  <si>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</si>
  <si>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</si>
  <si>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</si>
  <si>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</si>
  <si>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</si>
  <si>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</si>
  <si>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</si>
  <si>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</si>
  <si>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</si>
  <si>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</si>
  <si>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</si>
  <si>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</si>
  <si>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</si>
  <si>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</si>
  <si>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</si>
  <si>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</si>
  <si>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</si>
  <si>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</si>
  <si>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</si>
  <si>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</si>
  <si>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</si>
  <si>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</si>
  <si>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</si>
  <si>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</si>
  <si>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</si>
  <si>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</si>
  <si>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</si>
  <si>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</si>
  <si>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</si>
  <si>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</si>
  <si>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</si>
  <si>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</si>
  <si>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</si>
  <si>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</si>
  <si>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</si>
  <si>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</si>
  <si>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</si>
  <si>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</si>
  <si>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</si>
  <si>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</si>
  <si>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</si>
  <si>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</si>
  <si>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</si>
  <si>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</si>
  <si>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</si>
  <si>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</si>
  <si>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</si>
  <si>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</si>
  <si>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</si>
  <si>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</si>
  <si>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</si>
  <si>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</si>
  <si>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</si>
  <si>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</si>
  <si>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</si>
  <si>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</si>
  <si>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</si>
  <si>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</si>
  <si>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</si>
  <si>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</si>
  <si>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</si>
  <si>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</si>
  <si>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</si>
  <si>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</si>
  <si>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</si>
  <si>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</si>
  <si>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</si>
  <si>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</si>
  <si>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</si>
  <si>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</si>
  <si>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</si>
  <si>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</si>
  <si>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</si>
  <si>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</si>
  <si>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</si>
  <si>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</si>
  <si>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</si>
  <si>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</si>
  <si>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</si>
  <si>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</si>
  <si>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</si>
  <si>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</si>
  <si>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</si>
  <si>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</si>
  <si>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</si>
  <si>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</si>
  <si>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</si>
  <si>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</si>
  <si>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</si>
  <si>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</si>
  <si>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</si>
  <si>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</si>
  <si>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</si>
  <si>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</si>
  <si>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</si>
  <si>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</si>
  <si>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</si>
  <si>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</si>
  <si>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</si>
  <si>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</si>
  <si>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</si>
  <si>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</si>
  <si>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</si>
  <si>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</si>
  <si>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</si>
  <si>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</si>
  <si>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</si>
  <si>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</si>
  <si>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</si>
  <si>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</si>
  <si>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</si>
  <si>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</si>
  <si>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</si>
  <si>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</si>
  <si>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</si>
  <si>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</si>
  <si>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</si>
  <si>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</si>
  <si>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</si>
  <si>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</si>
  <si>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</si>
  <si>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</si>
  <si>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</si>
  <si>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</si>
  <si>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</si>
  <si>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</si>
  <si>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</si>
  <si>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</si>
  <si>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</si>
  <si>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</si>
  <si>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</si>
  <si>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</si>
  <si>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</si>
  <si>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</si>
  <si>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</si>
  <si>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</si>
  <si>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</si>
  <si>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</si>
  <si>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</si>
  <si>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</si>
  <si>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</si>
  <si>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</si>
  <si>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</si>
  <si>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</si>
  <si>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</si>
  <si>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</si>
  <si>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</si>
  <si>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</si>
  <si>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</si>
  <si>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</si>
  <si>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</si>
  <si>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</si>
  <si>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</si>
  <si>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</si>
  <si>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</si>
  <si>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</si>
  <si>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</si>
  <si>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</si>
  <si>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</si>
  <si>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</si>
  <si>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</si>
  <si>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</si>
  <si>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</si>
  <si>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</si>
  <si>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</si>
  <si>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</si>
  <si>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</si>
  <si>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</si>
  <si>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</si>
  <si>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</si>
  <si>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</si>
  <si>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</si>
  <si>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</si>
  <si>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</si>
  <si>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</si>
  <si>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</si>
  <si>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</si>
  <si>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</si>
  <si>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</si>
  <si>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</si>
  <si>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</si>
  <si>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</si>
  <si>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</si>
  <si>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</si>
  <si>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</si>
  <si>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</si>
  <si>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</si>
  <si>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</si>
  <si>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</si>
  <si>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</si>
  <si>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</si>
  <si>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</si>
  <si>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</si>
  <si>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</si>
  <si>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</si>
  <si>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</si>
  <si>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</si>
  <si>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</si>
  <si>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</si>
  <si>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</si>
  <si>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</si>
  <si>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</si>
  <si>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</si>
  <si>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</si>
  <si>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</si>
  <si>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</si>
  <si>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</si>
  <si>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</si>
  <si>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</si>
  <si>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</si>
  <si>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</si>
  <si>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</si>
  <si>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</si>
  <si>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</si>
  <si>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</si>
  <si>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</si>
  <si>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</si>
  <si>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</si>
  <si>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</si>
  <si>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</si>
  <si>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</si>
  <si>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</si>
  <si>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</si>
  <si>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</si>
  <si>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</si>
  <si>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</si>
  <si>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</si>
  <si>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</si>
  <si>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</si>
  <si>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</si>
  <si>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</si>
  <si>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</si>
  <si>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</si>
  <si>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</si>
  <si>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</si>
  <si>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</si>
  <si>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</si>
  <si>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</si>
  <si>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</si>
  <si>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</si>
  <si>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</si>
  <si>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</si>
  <si>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</si>
  <si>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</si>
  <si>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</si>
  <si>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</si>
  <si>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</si>
  <si>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</si>
  <si>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</si>
  <si>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</si>
  <si>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</si>
  <si>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</si>
  <si>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</si>
  <si>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</si>
  <si>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</si>
  <si>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</si>
  <si>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</si>
  <si>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</si>
  <si>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</si>
  <si>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</si>
  <si>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</si>
  <si>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</si>
  <si>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</si>
  <si>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</si>
  <si>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</si>
  <si>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</si>
  <si>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</si>
  <si>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</si>
  <si>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</si>
  <si>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</si>
  <si>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</si>
  <si>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</si>
  <si>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</si>
  <si>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</si>
  <si>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</si>
  <si>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</si>
  <si>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</si>
  <si>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</si>
  <si>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</si>
  <si>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</si>
  <si>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</si>
  <si>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</si>
  <si>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</si>
  <si>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</si>
  <si>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</si>
  <si>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</si>
  <si>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</si>
  <si>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</si>
  <si>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</si>
  <si>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</si>
  <si>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</si>
  <si>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</si>
  <si>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</si>
  <si>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</si>
  <si>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</si>
  <si>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</si>
  <si>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</si>
  <si>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</si>
  <si>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</si>
  <si>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</si>
  <si>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</si>
  <si>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</si>
  <si>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</si>
  <si>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</si>
  <si>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</si>
  <si>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</si>
  <si>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</si>
  <si>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</si>
  <si>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</si>
  <si>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</si>
  <si>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</si>
  <si>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</si>
  <si>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</si>
  <si>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</si>
  <si>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</si>
  <si>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</si>
  <si>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</si>
  <si>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</si>
  <si>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</si>
  <si>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</si>
  <si>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</si>
  <si>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</si>
  <si>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</si>
  <si>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</si>
  <si>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</si>
  <si>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</si>
  <si>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</si>
  <si>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</si>
  <si>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</si>
  <si>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</si>
  <si>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</si>
  <si>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</si>
  <si>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</si>
  <si>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</si>
  <si>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</si>
  <si>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</si>
  <si>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</si>
  <si>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</si>
  <si>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</si>
  <si>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</si>
  <si>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</si>
  <si>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</si>
  <si>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</si>
  <si>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</si>
  <si>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</si>
  <si>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</si>
  <si>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</si>
  <si>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</si>
  <si>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</si>
  <si>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</si>
  <si>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</si>
  <si>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</si>
  <si>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</si>
  <si>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</si>
  <si>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</si>
  <si>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</si>
  <si>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</si>
  <si>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</si>
  <si>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</si>
  <si>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</si>
  <si>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</si>
  <si>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</si>
  <si>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</si>
  <si>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</si>
  <si>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</si>
  <si>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</si>
  <si>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</si>
  <si>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</si>
  <si>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</si>
  <si>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</si>
  <si>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</si>
  <si>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</si>
  <si>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</si>
  <si>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</si>
  <si>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</si>
  <si>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</si>
  <si>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</si>
  <si>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</si>
  <si>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</si>
  <si>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</si>
  <si>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</si>
  <si>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</si>
  <si>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</si>
  <si>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</si>
  <si>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</si>
  <si>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</si>
  <si>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</si>
  <si>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</si>
  <si>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</si>
  <si>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</si>
  <si>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</si>
  <si>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</si>
  <si>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</si>
  <si>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</si>
  <si>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</si>
  <si>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</si>
  <si>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</si>
  <si>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</si>
  <si>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</si>
  <si>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</si>
  <si>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</si>
  <si>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</si>
  <si>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</si>
  <si>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</si>
  <si>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</si>
  <si>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</si>
  <si>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</si>
  <si>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</si>
  <si>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</si>
  <si>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</si>
  <si>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</si>
  <si>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</si>
  <si>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</si>
  <si>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</si>
  <si>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</si>
  <si>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</si>
  <si>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</si>
  <si>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</si>
  <si>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</si>
  <si>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</si>
  <si>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</si>
  <si>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</si>
  <si>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</si>
  <si>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</si>
  <si>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</si>
  <si>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</si>
  <si>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</si>
  <si>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</si>
  <si>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</si>
  <si>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</si>
  <si>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</si>
  <si>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</si>
  <si>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</si>
  <si>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</si>
  <si>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</si>
  <si>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</si>
  <si>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</si>
  <si>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</si>
  <si>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</si>
  <si>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</si>
  <si>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</si>
  <si>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</si>
  <si>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</si>
  <si>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</si>
  <si>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</si>
  <si>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</si>
  <si>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</si>
  <si>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</si>
  <si>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</si>
  <si>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</si>
  <si>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</si>
  <si>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</si>
  <si>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</si>
  <si>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</si>
  <si>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</si>
  <si>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</si>
  <si>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</si>
  <si>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</si>
  <si>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</si>
  <si>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</si>
  <si>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</si>
  <si>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</si>
  <si>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</si>
  <si>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</si>
  <si>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</si>
  <si>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</si>
  <si>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</si>
  <si>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</si>
  <si>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</si>
  <si>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</si>
  <si>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</si>
  <si>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</si>
  <si>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</si>
  <si>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</si>
  <si>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</si>
  <si>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</si>
  <si>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</si>
  <si>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</si>
  <si>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</si>
  <si>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</si>
  <si>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</si>
  <si>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</si>
  <si>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</si>
  <si>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</si>
  <si>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</si>
  <si>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</si>
  <si>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</si>
  <si>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</si>
  <si>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</si>
  <si>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</si>
  <si>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</si>
  <si>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</si>
  <si>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</si>
  <si>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</si>
  <si>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</si>
  <si>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</si>
  <si>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</si>
  <si>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</si>
  <si>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</si>
  <si>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</si>
  <si>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</si>
  <si>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</si>
  <si>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</si>
  <si>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</si>
  <si>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</si>
  <si>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</si>
  <si>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</si>
  <si>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</si>
  <si>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</si>
  <si>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</si>
  <si>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</si>
  <si>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</si>
  <si>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</si>
  <si>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</si>
  <si>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</si>
  <si>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</si>
  <si>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</si>
  <si>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</si>
  <si>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</si>
  <si>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</si>
  <si>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</si>
  <si>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</si>
  <si>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</si>
  <si>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</si>
  <si>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</si>
  <si>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</si>
  <si>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</si>
  <si>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</si>
  <si>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</si>
  <si>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</si>
  <si>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</si>
  <si>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</si>
  <si>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</si>
  <si>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</si>
  <si>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</si>
  <si>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</si>
  <si>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</si>
  <si>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</si>
  <si>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</si>
  <si>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</si>
  <si>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</si>
  <si>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</si>
  <si>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</si>
  <si>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</si>
  <si>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</si>
  <si>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</si>
  <si>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</si>
  <si>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</si>
  <si>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</si>
  <si>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</si>
  <si>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</si>
  <si>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</si>
  <si>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</si>
  <si>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</si>
  <si>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</si>
  <si>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</si>
  <si>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</si>
  <si>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</si>
  <si>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</si>
  <si>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</si>
  <si>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</si>
  <si>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</si>
  <si>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</si>
  <si>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</si>
  <si>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</si>
  <si>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</si>
  <si>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</si>
  <si>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</si>
  <si>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</si>
  <si>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</si>
  <si>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</si>
  <si>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</si>
  <si>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</si>
  <si>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</si>
  <si>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</si>
  <si>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</si>
  <si>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</si>
  <si>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</si>
  <si>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</si>
  <si>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</si>
  <si>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</si>
  <si>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</si>
  <si>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</si>
  <si>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</si>
  <si>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</si>
  <si>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</si>
  <si>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</si>
  <si>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</si>
  <si>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</si>
  <si>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</si>
  <si>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</si>
  <si>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</si>
  <si>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</si>
  <si>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</si>
  <si>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</si>
  <si>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</si>
  <si>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</si>
  <si>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</si>
  <si>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</si>
  <si>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</si>
  <si>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</si>
  <si>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</si>
  <si>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</si>
  <si>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</si>
  <si>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</si>
  <si>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</si>
  <si>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</si>
  <si>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</si>
  <si>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</si>
  <si>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</si>
  <si>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</si>
  <si>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</si>
  <si>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</si>
  <si>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</si>
  <si>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</si>
  <si>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</si>
  <si>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</si>
  <si>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</si>
  <si>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</si>
  <si>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</si>
  <si>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</si>
  <si>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</si>
  <si>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</si>
  <si>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</si>
  <si>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</si>
  <si>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</si>
  <si>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</si>
  <si>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</si>
  <si>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</si>
  <si>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</si>
  <si>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</si>
  <si>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</si>
  <si>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</si>
  <si>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</si>
  <si>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</si>
  <si>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</si>
  <si>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</si>
  <si>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</si>
  <si>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</si>
  <si>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</si>
  <si>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</si>
  <si>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</si>
  <si>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</si>
  <si>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</si>
  <si>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</si>
  <si>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</si>
  <si>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</si>
  <si>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</si>
  <si>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</si>
  <si>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</si>
  <si>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</si>
  <si>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</si>
  <si>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</si>
  <si>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</si>
  <si>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</si>
  <si>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</si>
  <si>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</si>
  <si>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</si>
  <si>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</si>
  <si>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</si>
  <si>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</si>
  <si>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</si>
  <si>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</si>
  <si>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</si>
  <si>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</si>
  <si>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</si>
  <si>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</si>
  <si>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</si>
  <si>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</si>
  <si>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</si>
  <si>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</si>
  <si>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</si>
  <si>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</si>
  <si>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</si>
  <si>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</si>
  <si>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</si>
  <si>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</si>
  <si>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</si>
  <si>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</si>
  <si>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</si>
  <si>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</si>
  <si>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</si>
  <si>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</si>
  <si>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</si>
  <si>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</si>
  <si>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</si>
  <si>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</si>
  <si>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</si>
  <si>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</si>
  <si>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</si>
  <si>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</si>
  <si>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</si>
  <si>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</si>
  <si>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</si>
  <si>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</si>
  <si>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</si>
  <si>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</si>
  <si>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</si>
  <si>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</si>
  <si>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</si>
  <si>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</si>
  <si>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</si>
  <si>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</si>
  <si>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</si>
  <si>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</si>
  <si>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</si>
  <si>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</si>
  <si>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</si>
  <si>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</si>
  <si>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</si>
  <si>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</si>
  <si>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</si>
  <si>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</si>
  <si>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</si>
  <si>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</si>
  <si>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</si>
  <si>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</si>
  <si>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</si>
  <si>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</si>
  <si>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</si>
  <si>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</si>
  <si>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</si>
  <si>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</si>
  <si>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</si>
  <si>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</si>
  <si>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</si>
  <si>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</si>
  <si>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</si>
  <si>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</si>
  <si>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</si>
  <si>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</si>
  <si>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</si>
  <si>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</si>
  <si>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</si>
  <si>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</si>
  <si>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</si>
  <si>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</si>
  <si>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</si>
  <si>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</si>
  <si>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</si>
  <si>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</si>
  <si>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</si>
  <si>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</si>
  <si>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</si>
  <si>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</si>
  <si>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</si>
  <si>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</si>
  <si>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</si>
  <si>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</si>
  <si>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</si>
  <si>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</si>
  <si>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</si>
  <si>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</si>
  <si>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</si>
  <si>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</si>
  <si>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</si>
  <si>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</si>
  <si>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</si>
  <si>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</si>
  <si>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</si>
  <si>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</si>
  <si>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</si>
  <si>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</si>
  <si>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</si>
  <si>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</si>
  <si>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</si>
  <si>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</si>
  <si>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</si>
  <si>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</si>
  <si>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</si>
  <si>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</si>
  <si>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</si>
  <si>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</si>
  <si>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</si>
  <si>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</si>
  <si>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</si>
  <si>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</si>
  <si>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</si>
  <si>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</si>
  <si>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</si>
  <si>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</si>
  <si>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</si>
  <si>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</si>
  <si>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</si>
  <si>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</si>
  <si>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</si>
  <si>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</si>
  <si>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</si>
  <si>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</si>
  <si>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</si>
  <si>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</si>
  <si>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</si>
  <si>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</si>
  <si>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</si>
  <si>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</si>
  <si>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</si>
  <si>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</si>
  <si>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</si>
  <si>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</si>
  <si>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</si>
  <si>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</si>
  <si>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</si>
  <si>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</si>
  <si>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</si>
  <si>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</si>
  <si>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</si>
  <si>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</si>
  <si>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</si>
  <si>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</si>
  <si>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</si>
  <si>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</si>
  <si>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</si>
  <si>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</si>
  <si>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</si>
  <si>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</si>
  <si>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</si>
  <si>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</si>
  <si>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</si>
  <si>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</si>
  <si>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</si>
  <si>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</si>
  <si>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</si>
  <si>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</si>
  <si>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</si>
  <si>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</si>
  <si>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</si>
  <si>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</si>
  <si>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</si>
  <si>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</si>
  <si>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</si>
  <si>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</si>
  <si>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</si>
  <si>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</si>
  <si>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</si>
  <si>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</si>
  <si>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</si>
  <si>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</si>
  <si>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</si>
  <si>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</si>
  <si>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</si>
  <si>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</si>
  <si>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</si>
  <si>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</si>
  <si>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</si>
  <si>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</si>
  <si>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</si>
  <si>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</si>
  <si>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</si>
  <si>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</si>
  <si>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</si>
  <si>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</si>
  <si>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</si>
  <si>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</si>
  <si>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</si>
  <si>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</si>
  <si>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</si>
  <si>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</si>
  <si>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</si>
  <si>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</si>
  <si>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</si>
  <si>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</si>
  <si>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</si>
  <si>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</si>
  <si>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</si>
  <si>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</si>
  <si>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</si>
  <si>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</si>
  <si>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</si>
  <si>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</si>
  <si>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</si>
  <si>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</si>
  <si>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</si>
  <si>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</si>
  <si>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</si>
  <si>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</si>
  <si>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</si>
  <si>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</si>
  <si>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</si>
  <si>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</si>
  <si>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</si>
  <si>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</si>
  <si>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</si>
  <si>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</si>
  <si>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</si>
  <si>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</si>
  <si>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</si>
  <si>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</si>
  <si>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</si>
  <si>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</si>
  <si>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</si>
  <si>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</si>
  <si>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</si>
  <si>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</si>
  <si>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</si>
  <si>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</si>
  <si>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</si>
  <si>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</si>
  <si>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</si>
  <si>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</si>
  <si>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</si>
  <si>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</si>
  <si>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</si>
  <si>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</si>
  <si>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</si>
  <si>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</si>
  <si>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</si>
  <si>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</si>
  <si>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</si>
  <si>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</si>
  <si>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</si>
  <si>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</si>
  <si>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</si>
  <si>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</si>
  <si>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</si>
  <si>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</si>
  <si>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</si>
  <si>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</si>
  <si>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</si>
  <si>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</si>
  <si>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</si>
  <si>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</si>
  <si>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</si>
  <si>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</si>
  <si>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</si>
  <si>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</si>
  <si>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</si>
  <si>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</si>
  <si>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</si>
  <si>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</si>
  <si>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</si>
  <si>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</si>
  <si>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</si>
  <si>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</si>
  <si>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</si>
  <si>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</si>
  <si>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</si>
  <si>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</si>
  <si>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</si>
  <si>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</si>
  <si>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</si>
  <si>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</si>
  <si>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</si>
  <si>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</si>
  <si>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</si>
  <si>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</si>
  <si>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</si>
  <si>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</si>
  <si>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</si>
  <si>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</si>
  <si>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</si>
  <si>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</si>
  <si>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</si>
  <si>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</si>
  <si>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</si>
  <si>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</si>
  <si>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</si>
  <si>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</si>
  <si>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</si>
  <si>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</si>
  <si>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</si>
  <si>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</si>
  <si>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</si>
  <si>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</si>
  <si>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</si>
  <si>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</si>
  <si>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</si>
  <si>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</si>
  <si>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</si>
  <si>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</si>
  <si>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</si>
  <si>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</si>
  <si>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</si>
  <si>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</si>
  <si>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</si>
  <si>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</si>
  <si>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</si>
  <si>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</si>
  <si>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</si>
  <si>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</si>
  <si>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</si>
  <si>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</si>
  <si>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</si>
  <si>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</si>
  <si>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</si>
  <si>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</si>
  <si>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</si>
  <si>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</si>
  <si>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</si>
  <si>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</si>
  <si>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</si>
  <si>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</si>
  <si>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</si>
  <si>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</si>
  <si>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</si>
  <si>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</si>
  <si>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</si>
  <si>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</si>
  <si>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</si>
  <si>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</si>
  <si>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</si>
  <si>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</si>
  <si>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</si>
  <si>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</si>
  <si>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</si>
  <si>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</si>
  <si>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</si>
  <si>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</si>
  <si>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</si>
  <si>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</si>
  <si>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</si>
  <si>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</si>
  <si>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</si>
  <si>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</si>
  <si>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</si>
  <si>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</si>
  <si>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</si>
  <si>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</si>
  <si>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</si>
  <si>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</si>
  <si>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</si>
  <si>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</si>
  <si>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</si>
  <si>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</si>
  <si>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</si>
  <si>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</si>
  <si>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</si>
  <si>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</si>
  <si>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</si>
  <si>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</si>
  <si>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</si>
  <si>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</si>
  <si>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</si>
  <si>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</si>
  <si>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</si>
  <si>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</si>
  <si>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</si>
  <si>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</si>
  <si>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</si>
  <si>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</si>
  <si>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</si>
  <si>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</si>
  <si>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</si>
  <si>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</si>
  <si>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</si>
  <si>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</si>
  <si>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</si>
  <si>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</si>
  <si>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</si>
  <si>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</si>
  <si>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</si>
  <si>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</si>
  <si>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</si>
  <si>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</si>
  <si>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</si>
  <si>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</si>
  <si>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</si>
  <si>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</si>
  <si>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</si>
  <si>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</si>
  <si>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</si>
  <si>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</si>
  <si>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</si>
  <si>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</si>
  <si>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</si>
  <si>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</si>
  <si>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</si>
  <si>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</si>
  <si>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</si>
  <si>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</si>
  <si>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</si>
  <si>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</si>
  <si>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</si>
  <si>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</si>
  <si>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</si>
  <si>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</si>
  <si>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</si>
  <si>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</si>
  <si>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</si>
  <si>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</si>
  <si>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</si>
  <si>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</si>
  <si>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</si>
  <si>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</si>
  <si>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</si>
  <si>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</si>
  <si>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</si>
  <si>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</si>
  <si>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</si>
  <si>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</si>
  <si>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</si>
  <si>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</si>
  <si>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</si>
  <si>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</si>
  <si>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</si>
  <si>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</si>
  <si>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</si>
  <si>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</si>
  <si>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</si>
  <si>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</si>
  <si>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</si>
  <si>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</si>
  <si>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</si>
  <si>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</si>
  <si>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</si>
  <si>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</si>
  <si>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</si>
  <si>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</si>
  <si>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</si>
  <si>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</si>
  <si>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</si>
  <si>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</si>
  <si>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</si>
  <si>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</si>
  <si>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</si>
  <si>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</si>
  <si>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</si>
  <si>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</si>
  <si>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</si>
  <si>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</si>
  <si>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</si>
  <si>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</si>
  <si>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</si>
  <si>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</si>
  <si>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</si>
  <si>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</si>
  <si>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</si>
  <si>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</si>
  <si>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</si>
  <si>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</si>
  <si>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</si>
  <si>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</si>
  <si>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</si>
  <si>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</si>
  <si>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</si>
  <si>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</si>
  <si>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</si>
  <si>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</si>
  <si>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</si>
  <si>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</si>
  <si>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</si>
  <si>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</si>
  <si>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</si>
  <si>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</si>
  <si>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</si>
  <si>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</si>
  <si>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</si>
  <si>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</si>
  <si>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</si>
  <si>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</si>
  <si>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</si>
  <si>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</si>
  <si>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</si>
  <si>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</si>
  <si>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</si>
  <si>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</si>
  <si>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</si>
  <si>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</si>
  <si>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</si>
  <si>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</si>
  <si>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</si>
  <si>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</si>
  <si>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</si>
  <si>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</si>
  <si>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</si>
  <si>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</si>
  <si>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</si>
  <si>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</si>
  <si>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</si>
  <si>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</si>
  <si>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</si>
  <si>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</si>
  <si>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</si>
  <si>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</si>
  <si>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</si>
  <si>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</si>
  <si>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</si>
  <si>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</si>
  <si>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</si>
  <si>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</si>
  <si>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</si>
  <si>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</si>
  <si>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</si>
  <si>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</si>
  <si>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</si>
  <si>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</si>
  <si>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</si>
  <si>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</si>
  <si>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</si>
  <si>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</si>
  <si>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</si>
  <si>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</si>
  <si>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</si>
  <si>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</si>
  <si>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</si>
  <si>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</si>
  <si>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</si>
  <si>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</si>
  <si>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</si>
  <si>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</si>
  <si>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</si>
  <si>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</si>
  <si>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</si>
  <si>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</si>
  <si>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</si>
  <si>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</si>
  <si>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</si>
  <si>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</si>
  <si>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</si>
  <si>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</si>
  <si>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</si>
  <si>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</si>
  <si>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</si>
  <si>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</si>
  <si>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</si>
  <si>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</si>
  <si>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</si>
  <si>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</si>
  <si>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</si>
  <si>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</si>
  <si>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</si>
  <si>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</si>
  <si>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</si>
  <si>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</si>
  <si>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</si>
  <si>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</si>
  <si>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</si>
  <si>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</si>
  <si>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</si>
  <si>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</si>
  <si>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</si>
  <si>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</si>
  <si>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</si>
  <si>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</si>
  <si>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</si>
  <si>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</si>
  <si>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</si>
  <si>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</si>
  <si>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</si>
  <si>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</si>
  <si>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</si>
  <si>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</si>
  <si>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</si>
  <si>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</si>
  <si>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</si>
  <si>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</si>
  <si>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</si>
  <si>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</si>
  <si>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</si>
  <si>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</si>
  <si>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</si>
  <si>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</si>
  <si>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</si>
  <si>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</si>
  <si>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</si>
  <si>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</si>
  <si>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</si>
  <si>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</si>
  <si>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</si>
  <si>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</si>
  <si>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</si>
  <si>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</si>
  <si>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</si>
  <si>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</si>
  <si>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</si>
  <si>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</si>
  <si>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</si>
  <si>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</si>
  <si>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</si>
  <si>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</si>
  <si>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</si>
  <si>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</si>
  <si>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</si>
  <si>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</si>
  <si>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</si>
  <si>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</si>
  <si>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</si>
  <si>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</si>
  <si>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</si>
  <si>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</si>
  <si>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</si>
  <si>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</si>
  <si>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</si>
  <si>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</si>
  <si>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</si>
  <si>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</si>
  <si>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</si>
  <si>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</si>
  <si>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</si>
  <si>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</si>
  <si>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</si>
  <si>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</si>
  <si>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</si>
  <si>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</si>
  <si>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</si>
  <si>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</si>
  <si>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</si>
  <si>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</si>
  <si>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</si>
  <si>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</si>
  <si>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</si>
  <si>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</si>
  <si>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</si>
  <si>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</si>
  <si>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</si>
  <si>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</si>
  <si>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</si>
  <si>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</si>
  <si>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</si>
  <si>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</si>
  <si>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</si>
  <si>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</si>
  <si>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</si>
  <si>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</si>
  <si>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</si>
  <si>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</si>
  <si>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</si>
  <si>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</si>
  <si>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</si>
  <si>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</si>
  <si>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</si>
  <si>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</si>
  <si>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</si>
  <si>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</si>
  <si>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</si>
  <si>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</si>
  <si>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</si>
  <si>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</si>
  <si>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</si>
  <si>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</si>
  <si>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</si>
  <si>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</si>
  <si>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</si>
  <si>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</si>
  <si>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</si>
  <si>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</si>
  <si>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</si>
  <si>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</si>
  <si>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</si>
  <si>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</si>
  <si>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</si>
  <si>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</si>
  <si>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</si>
  <si>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</si>
  <si>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</si>
  <si>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</si>
  <si>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</si>
  <si>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</si>
  <si>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</si>
  <si>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</si>
  <si>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</si>
  <si>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</si>
  <si>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</si>
  <si>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</si>
  <si>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</si>
  <si>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</si>
  <si>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</si>
  <si>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</si>
  <si>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</si>
  <si>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</si>
  <si>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</si>
  <si>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</si>
  <si>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</si>
  <si>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</si>
  <si>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</si>
  <si>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</si>
  <si>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</si>
  <si>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</si>
  <si>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</si>
  <si>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</si>
  <si>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</si>
  <si>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</si>
  <si>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</si>
  <si>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</si>
  <si>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</si>
  <si>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</si>
  <si>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</si>
  <si>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</si>
  <si>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</si>
  <si>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</si>
  <si>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</si>
  <si>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</si>
  <si>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</si>
  <si>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</si>
  <si>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</si>
  <si>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</si>
  <si>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</si>
  <si>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</si>
  <si>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</si>
  <si>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</si>
  <si>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</si>
  <si>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</si>
  <si>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</si>
  <si>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</si>
  <si>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</si>
  <si>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</si>
  <si>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</si>
  <si>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</si>
  <si>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</si>
  <si>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</si>
  <si>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</si>
  <si>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</si>
  <si>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</si>
  <si>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</si>
  <si>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</si>
  <si>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</si>
  <si>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</si>
  <si>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</si>
  <si>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</si>
  <si>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</si>
  <si>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</si>
  <si>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</si>
  <si>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</si>
  <si>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</si>
  <si>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</si>
  <si>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</si>
  <si>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</si>
  <si>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</si>
  <si>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</si>
  <si>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</si>
  <si>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</si>
  <si>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</si>
  <si>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</si>
  <si>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</si>
  <si>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</si>
  <si>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</si>
  <si>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</si>
  <si>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</si>
  <si>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</si>
  <si>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</si>
  <si>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</si>
  <si>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</si>
  <si>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</si>
  <si>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</si>
  <si>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</si>
  <si>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</si>
  <si>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</si>
  <si>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</si>
  <si>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</si>
  <si>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</si>
  <si>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</si>
  <si>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</si>
  <si>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</si>
  <si>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</si>
  <si>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</si>
  <si>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</si>
  <si>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</si>
  <si>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</si>
  <si>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</si>
  <si>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</si>
  <si>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</si>
  <si>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</si>
  <si>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</si>
  <si>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</si>
  <si>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</si>
  <si>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</si>
  <si>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</si>
  <si>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</si>
  <si>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</si>
  <si>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</si>
  <si>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</si>
  <si>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</si>
  <si>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</si>
  <si>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</si>
  <si>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</si>
  <si>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</si>
  <si>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</si>
  <si>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</si>
  <si>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</si>
  <si>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</si>
  <si>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</si>
  <si>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</si>
  <si>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</si>
  <si>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</si>
  <si>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</si>
  <si>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</si>
  <si>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</si>
  <si>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</si>
  <si>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</si>
  <si>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</si>
  <si>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</si>
  <si>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</si>
  <si>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</si>
  <si>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</si>
  <si>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</si>
  <si>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</si>
  <si>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</si>
  <si>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</si>
  <si>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</si>
  <si>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</si>
  <si>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</si>
  <si>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</si>
  <si>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</si>
  <si>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</si>
  <si>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</si>
  <si>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</si>
  <si>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</si>
  <si>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</si>
  <si>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</si>
  <si>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</si>
  <si>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</si>
  <si>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</si>
  <si>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</si>
  <si>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</si>
  <si>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</si>
  <si>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</si>
  <si>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</si>
  <si>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</si>
  <si>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</si>
  <si>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</si>
  <si>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</si>
  <si>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</si>
  <si>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</si>
  <si>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</si>
  <si>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</si>
  <si>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</si>
  <si>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</si>
  <si>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</si>
  <si>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</si>
  <si>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</si>
  <si>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</si>
  <si>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</si>
  <si>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</si>
  <si>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</si>
  <si>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</si>
  <si>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</si>
  <si>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</si>
  <si>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</si>
  <si>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</si>
  <si>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</si>
  <si>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</si>
  <si>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</si>
  <si>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</si>
  <si>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</si>
  <si>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</si>
  <si>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</si>
  <si>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</si>
  <si>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</si>
  <si>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</si>
  <si>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</si>
  <si>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</si>
  <si>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</si>
  <si>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</si>
  <si>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</si>
  <si>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</si>
  <si>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</si>
  <si>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</si>
  <si>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</si>
  <si>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</si>
  <si>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</si>
  <si>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</si>
  <si>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</si>
  <si>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</si>
  <si>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</si>
  <si>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</si>
  <si>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</si>
  <si>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</si>
  <si>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</si>
  <si>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</si>
  <si>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</si>
  <si>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</si>
  <si>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</si>
  <si>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</si>
  <si>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</si>
  <si>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</si>
  <si>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</si>
  <si>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</si>
  <si>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</si>
  <si>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</si>
  <si>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</si>
  <si>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</si>
  <si>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</si>
  <si>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</si>
  <si>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</si>
  <si>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</si>
  <si>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</si>
  <si>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</si>
  <si>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</si>
  <si>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</si>
  <si>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</si>
  <si>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</si>
  <si>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</si>
  <si>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</si>
  <si>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</si>
  <si>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</si>
  <si>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</si>
  <si>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</si>
  <si>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</si>
  <si>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</si>
  <si>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</si>
  <si>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</si>
  <si>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</si>
  <si>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</si>
  <si>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</si>
  <si>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</si>
  <si>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</si>
  <si>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</si>
  <si>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</si>
  <si>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</si>
  <si>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</si>
  <si>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</si>
  <si>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</si>
  <si>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</si>
  <si>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</si>
  <si>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</si>
  <si>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</si>
  <si>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</si>
  <si>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</si>
  <si>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</si>
  <si>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</si>
  <si>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</si>
  <si>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</si>
  <si>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</si>
  <si>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</si>
  <si>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</si>
  <si>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</si>
  <si>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</si>
  <si>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</si>
  <si>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</si>
  <si>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</si>
  <si>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</si>
  <si>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</si>
  <si>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</si>
  <si>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</si>
  <si>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</si>
  <si>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</si>
  <si>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</si>
  <si>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</si>
  <si>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</si>
  <si>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</si>
  <si>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</si>
  <si>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</si>
  <si>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</si>
  <si>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</si>
  <si>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</si>
  <si>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</si>
  <si>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</si>
  <si>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</si>
  <si>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</si>
  <si>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</si>
  <si>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</si>
  <si>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</si>
  <si>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</si>
  <si>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</si>
  <si>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</si>
  <si>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</si>
  <si>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</si>
  <si>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</si>
  <si>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</si>
  <si>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</si>
  <si>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</si>
  <si>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</si>
  <si>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</si>
  <si>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</si>
  <si>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</si>
  <si>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</si>
  <si>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</si>
  <si>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</si>
  <si>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</si>
  <si>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</si>
  <si>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</si>
  <si>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</si>
  <si>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</si>
  <si>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</si>
  <si>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</si>
  <si>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</si>
  <si>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</si>
  <si>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</si>
  <si>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</si>
  <si>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</si>
  <si>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</si>
  <si>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</si>
  <si>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</si>
  <si>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</si>
  <si>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</si>
  <si>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</si>
  <si>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</si>
  <si>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</si>
  <si>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</si>
  <si>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</si>
  <si>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</si>
  <si>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</si>
  <si>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</si>
  <si>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</si>
  <si>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</si>
  <si>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</si>
  <si>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</si>
  <si>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</si>
  <si>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</si>
  <si>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</si>
  <si>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</si>
  <si>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</si>
  <si>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</si>
  <si>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</si>
  <si>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</si>
  <si>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</si>
  <si>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</si>
  <si>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</si>
  <si>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</si>
  <si>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</si>
  <si>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</si>
  <si>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</si>
  <si>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</si>
  <si>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</si>
  <si>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</si>
  <si>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</si>
  <si>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</si>
  <si>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</si>
  <si>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</si>
  <si>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</si>
  <si>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</si>
  <si>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</si>
  <si>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</si>
  <si>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</si>
  <si>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</si>
  <si>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</si>
  <si>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</si>
  <si>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</si>
  <si>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</si>
  <si>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</si>
  <si>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</si>
  <si>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</si>
  <si>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</si>
  <si>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</si>
  <si>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</si>
  <si>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</si>
  <si>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</si>
  <si>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</si>
  <si>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</si>
  <si>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</si>
  <si>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</si>
  <si>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</si>
  <si>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</si>
  <si>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</si>
  <si>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</si>
  <si>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</si>
  <si>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</si>
  <si>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</si>
  <si>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</si>
  <si>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</si>
  <si>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</si>
  <si>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</si>
  <si>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</si>
  <si>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</si>
  <si>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</si>
  <si>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</si>
  <si>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</si>
  <si>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</si>
  <si>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</si>
  <si>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</si>
  <si>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</si>
  <si>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</si>
  <si>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</si>
  <si>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</si>
  <si>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</si>
  <si>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</si>
  <si>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</si>
  <si>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</si>
  <si>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</si>
  <si>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</si>
  <si>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</si>
  <si>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</si>
  <si>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</si>
  <si>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</si>
  <si>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</si>
  <si>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</si>
  <si>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</si>
  <si>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</si>
  <si>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</si>
  <si>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</si>
  <si>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</si>
  <si>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</si>
  <si>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</si>
  <si>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</si>
  <si>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</si>
  <si>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</si>
  <si>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</si>
  <si>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</si>
  <si>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</si>
  <si>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</si>
  <si>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</si>
  <si>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</si>
  <si>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</si>
  <si>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</si>
  <si>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</si>
  <si>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</si>
  <si>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</si>
  <si>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</si>
  <si>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</si>
  <si>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</si>
  <si>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</si>
  <si>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</si>
  <si>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</si>
  <si>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</si>
  <si>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</si>
  <si>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</si>
  <si>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</si>
  <si>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</si>
  <si>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</si>
  <si>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</si>
  <si>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</si>
  <si>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</si>
  <si>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</si>
  <si>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</si>
  <si>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</si>
  <si>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</si>
  <si>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</si>
  <si>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</si>
  <si>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</si>
  <si>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</si>
  <si>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</si>
  <si>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</si>
  <si>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</si>
  <si>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</si>
  <si>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</si>
  <si>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</si>
  <si>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</si>
  <si>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</si>
  <si>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</si>
  <si>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</si>
  <si>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</si>
  <si>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</si>
  <si>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</si>
  <si>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</si>
  <si>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</si>
  <si>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</si>
  <si>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</si>
  <si>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</si>
  <si>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</si>
  <si>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</si>
  <si>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</si>
  <si>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</si>
  <si>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</si>
  <si>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</si>
  <si>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</si>
  <si>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</si>
  <si>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</si>
  <si>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</si>
  <si>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</si>
  <si>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</si>
  <si>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</si>
  <si>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</si>
  <si>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</si>
  <si>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</si>
  <si>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</si>
  <si>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</si>
  <si>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</si>
  <si>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</si>
  <si>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</si>
  <si>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</si>
  <si>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</si>
  <si>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</si>
  <si>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</si>
  <si>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</si>
  <si>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</si>
  <si>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</si>
  <si>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</si>
  <si>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</si>
  <si>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</si>
  <si>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</si>
  <si>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</si>
  <si>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</si>
  <si>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</si>
  <si>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</si>
  <si>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</si>
  <si>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</si>
  <si>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</si>
  <si>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</si>
  <si>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</si>
  <si>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</si>
  <si>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</si>
  <si>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</si>
  <si>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</si>
  <si>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</si>
  <si>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</si>
  <si>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</si>
  <si>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</si>
  <si>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</si>
  <si>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</si>
  <si>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</si>
  <si>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</si>
  <si>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</si>
  <si>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</si>
  <si>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</si>
  <si>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</si>
  <si>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</si>
  <si>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</si>
  <si>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</si>
  <si>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</si>
  <si>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</si>
  <si>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</si>
  <si>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</si>
  <si>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</si>
  <si>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</si>
  <si>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</si>
  <si>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</si>
  <si>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</si>
  <si>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</si>
  <si>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</si>
  <si>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</si>
  <si>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</si>
  <si>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</si>
  <si>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</si>
  <si>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</si>
  <si>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</si>
  <si>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</si>
  <si>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</si>
  <si>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</si>
  <si>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</si>
  <si>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</si>
  <si>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</si>
  <si>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</si>
  <si>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</si>
  <si>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</si>
  <si>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</si>
  <si>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</si>
  <si>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</si>
  <si>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</si>
  <si>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</si>
  <si>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</si>
  <si>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</si>
  <si>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</si>
  <si>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</si>
  <si>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</si>
  <si>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</si>
  <si>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</si>
  <si>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</si>
  <si>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</si>
  <si>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</si>
  <si>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</si>
  <si>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</si>
  <si>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</si>
  <si>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</si>
  <si>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</si>
  <si>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</si>
  <si>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</si>
  <si>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</si>
  <si>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</si>
  <si>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</si>
  <si>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</si>
  <si>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</si>
  <si>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</si>
  <si>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</si>
  <si>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</si>
  <si>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</si>
  <si>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</si>
  <si>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</si>
  <si>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</si>
  <si>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</si>
  <si>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</si>
  <si>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</si>
  <si>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</si>
  <si>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</si>
  <si>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</si>
  <si>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</si>
  <si>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</si>
  <si>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</si>
  <si>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</si>
  <si>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</si>
  <si>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</si>
  <si>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</si>
  <si>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</si>
  <si>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</si>
  <si>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</si>
  <si>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</si>
  <si>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</si>
  <si>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</si>
  <si>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</si>
  <si>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</si>
  <si>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</si>
  <si>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</si>
  <si>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</si>
  <si>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</si>
  <si>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</si>
  <si>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</si>
  <si>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</si>
  <si>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</si>
  <si>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</si>
  <si>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</si>
  <si>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</si>
  <si>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</si>
  <si>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</si>
  <si>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</si>
  <si>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</si>
  <si>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</si>
  <si>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</si>
  <si>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</si>
  <si>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</si>
  <si>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</si>
  <si>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</si>
  <si>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</si>
  <si>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</si>
  <si>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</si>
  <si>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</si>
  <si>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</si>
  <si>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</si>
  <si>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</si>
  <si>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</si>
  <si>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</si>
  <si>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</si>
  <si>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</si>
  <si>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</si>
  <si>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</si>
  <si>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</si>
  <si>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</si>
  <si>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</si>
  <si>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</si>
  <si>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</si>
  <si>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</si>
  <si>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</si>
  <si>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</si>
  <si>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</si>
  <si>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</si>
  <si>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</si>
  <si>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</si>
  <si>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</si>
  <si>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</si>
  <si>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</si>
  <si>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</si>
  <si>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</si>
  <si>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</si>
  <si>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</si>
  <si>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</si>
  <si>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</si>
  <si>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</si>
  <si>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</si>
  <si>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</si>
  <si>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</si>
  <si>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</si>
  <si>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</si>
  <si>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</si>
  <si>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</si>
  <si>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</si>
  <si>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</si>
  <si>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</si>
  <si>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</si>
  <si>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</si>
  <si>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</si>
  <si>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</si>
  <si>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</si>
  <si>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</si>
  <si>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</si>
  <si>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</si>
  <si>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</si>
  <si>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</si>
  <si>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</si>
  <si>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</si>
  <si>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</si>
  <si>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</si>
  <si>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</si>
  <si>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</si>
  <si>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</si>
  <si>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</si>
  <si>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</si>
  <si>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</si>
  <si>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</si>
  <si>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</si>
  <si>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</si>
  <si>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</si>
  <si>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</si>
  <si>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</si>
  <si>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</si>
  <si>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</si>
  <si>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</si>
  <si>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</si>
  <si>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</si>
  <si>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</si>
  <si>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</si>
  <si>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</si>
  <si>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</si>
  <si>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</si>
  <si>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</si>
  <si>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</si>
  <si>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</si>
  <si>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</si>
  <si>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</si>
  <si>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</si>
  <si>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</si>
  <si>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</si>
  <si>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</si>
  <si>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</si>
  <si>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</si>
  <si>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</si>
  <si>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</si>
  <si>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</si>
  <si>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</si>
  <si>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</si>
  <si>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</si>
  <si>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</si>
  <si>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</si>
  <si>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</si>
  <si>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</si>
  <si>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</si>
  <si>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</si>
  <si>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</si>
  <si>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</si>
  <si>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</si>
  <si>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</si>
  <si>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</si>
  <si>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</si>
  <si>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</si>
  <si>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</si>
  <si>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</si>
  <si>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</si>
  <si>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</si>
  <si>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</si>
  <si>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</si>
  <si>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</si>
  <si>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</si>
  <si>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</si>
  <si>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</si>
  <si>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</si>
  <si>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</si>
  <si>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</si>
  <si>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</si>
  <si>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</si>
  <si>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</si>
  <si>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</si>
  <si>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</si>
  <si>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</si>
  <si>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</si>
  <si>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</si>
  <si>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</si>
  <si>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</si>
  <si>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</si>
  <si>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</si>
  <si>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</si>
  <si>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</si>
  <si>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</si>
  <si>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</si>
  <si>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</si>
  <si>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</si>
  <si>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</si>
  <si>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</si>
  <si>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</si>
  <si>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</si>
  <si>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</si>
  <si>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</si>
  <si>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</si>
  <si>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</si>
  <si>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</si>
  <si>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</si>
  <si>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</si>
  <si>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</si>
  <si>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</si>
  <si>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</si>
  <si>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</si>
  <si>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</si>
  <si>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</si>
  <si>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</si>
  <si>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</si>
  <si>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</si>
  <si>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</si>
  <si>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</si>
  <si>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</si>
  <si>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</si>
  <si>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</si>
  <si>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</si>
  <si>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</si>
  <si>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</si>
  <si>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</si>
  <si>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</si>
  <si>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</si>
  <si>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</si>
  <si>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</si>
  <si>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</si>
  <si>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</si>
  <si>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</si>
  <si>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</si>
  <si>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</si>
  <si>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</si>
  <si>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</si>
  <si>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</si>
  <si>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</si>
  <si>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</si>
  <si>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</si>
  <si>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</si>
  <si>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</si>
  <si>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</si>
  <si>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</si>
  <si>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</si>
  <si>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</si>
  <si>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</si>
  <si>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</si>
  <si>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</si>
  <si>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</si>
  <si>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</si>
  <si>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</si>
  <si>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</si>
  <si>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</si>
  <si>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</si>
  <si>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</si>
  <si>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</si>
  <si>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</si>
  <si>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</si>
  <si>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</si>
  <si>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</si>
  <si>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</si>
  <si>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</si>
  <si>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</si>
  <si>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</si>
  <si>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</si>
  <si>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</si>
  <si>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</si>
  <si>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</si>
  <si>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</si>
  <si>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</si>
  <si>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</si>
  <si>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</si>
  <si>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</si>
  <si>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</si>
  <si>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</si>
  <si>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</si>
  <si>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</si>
  <si>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</si>
  <si>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</si>
  <si>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</si>
  <si>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</si>
  <si>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</si>
  <si>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</si>
  <si>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</si>
  <si>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</si>
  <si>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</si>
  <si>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</si>
  <si>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</si>
  <si>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</si>
  <si>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</si>
  <si>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</si>
  <si>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</si>
  <si>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</si>
  <si>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</si>
  <si>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</si>
  <si>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</si>
  <si>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</si>
  <si>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</si>
  <si>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</si>
  <si>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</si>
  <si>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</si>
  <si>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</si>
  <si>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</si>
  <si>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</si>
  <si>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</si>
  <si>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</si>
  <si>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</si>
  <si>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</si>
  <si>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</si>
  <si>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</si>
  <si>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</si>
  <si>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</si>
  <si>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</si>
  <si>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</si>
  <si>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</si>
  <si>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</si>
  <si>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</si>
  <si>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</si>
  <si>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</si>
  <si>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</si>
  <si>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</si>
  <si>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</si>
  <si>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</si>
  <si>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</si>
  <si>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</si>
  <si>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</si>
  <si>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</si>
  <si>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</si>
  <si>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</si>
  <si>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</si>
  <si>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</si>
  <si>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</si>
  <si>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</si>
  <si>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</si>
  <si>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</si>
  <si>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</si>
  <si>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</si>
  <si>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</si>
  <si>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</si>
  <si>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</si>
  <si>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</si>
  <si>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</si>
  <si>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</si>
  <si>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</si>
  <si>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</si>
  <si>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</si>
  <si>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</si>
  <si>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</si>
  <si>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</si>
  <si>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</si>
  <si>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</si>
  <si>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</si>
  <si>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</si>
  <si>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</si>
  <si>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</si>
  <si>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</si>
  <si>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</si>
  <si>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</si>
  <si>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</si>
  <si>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</si>
  <si>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</si>
  <si>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</si>
  <si>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</si>
  <si>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</si>
  <si>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</si>
  <si>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</si>
  <si>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</si>
  <si>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</si>
  <si>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</si>
  <si>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</si>
  <si>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</si>
  <si>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</si>
  <si>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</si>
  <si>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</si>
  <si>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</si>
  <si>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</si>
  <si>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</si>
  <si>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</si>
  <si>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</si>
  <si>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</si>
  <si>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</si>
  <si>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</si>
  <si>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</si>
  <si>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</si>
  <si>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</si>
  <si>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</si>
  <si>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</si>
  <si>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</si>
  <si>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</si>
  <si>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</si>
  <si>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</si>
  <si>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</si>
  <si>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</si>
  <si>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</si>
  <si>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</si>
  <si>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</si>
  <si>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</si>
  <si>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</si>
  <si>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</si>
  <si>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</si>
  <si>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</si>
  <si>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</si>
  <si>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</si>
  <si>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</si>
  <si>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</si>
  <si>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</si>
  <si>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</si>
  <si>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</si>
  <si>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</si>
  <si>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</si>
  <si>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</si>
  <si>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</si>
  <si>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</si>
  <si>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</si>
  <si>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</si>
  <si>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</si>
  <si>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</si>
  <si>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</si>
  <si>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</si>
  <si>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</si>
  <si>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</si>
  <si>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</si>
  <si>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</si>
  <si>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</si>
  <si>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</si>
  <si>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</si>
  <si>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</si>
  <si>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</si>
  <si>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</si>
  <si>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</si>
  <si>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</si>
  <si>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</si>
  <si>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</si>
  <si>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</si>
  <si>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</si>
  <si>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</si>
  <si>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</si>
  <si>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</si>
  <si>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</si>
  <si>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</si>
  <si>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</si>
  <si>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</si>
  <si>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</si>
  <si>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</si>
  <si>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</si>
  <si>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</si>
  <si>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</si>
  <si>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</si>
  <si>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</si>
  <si>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</si>
  <si>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</si>
  <si>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</si>
  <si>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</si>
  <si>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</si>
  <si>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</si>
  <si>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</si>
  <si>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</si>
  <si>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</si>
  <si>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</si>
  <si>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</si>
  <si>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</si>
  <si>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</si>
  <si>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</si>
  <si>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</si>
  <si>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</si>
  <si>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</si>
  <si>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</si>
  <si>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</si>
  <si>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</si>
  <si>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</si>
  <si>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</si>
  <si>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</si>
  <si>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</si>
  <si>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</si>
  <si>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</si>
  <si>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</si>
  <si>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</si>
  <si>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</si>
  <si>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</si>
  <si>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</si>
  <si>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</si>
  <si>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</si>
  <si>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</si>
  <si>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</si>
  <si>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</si>
  <si>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</si>
  <si>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</si>
  <si>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</si>
  <si>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</si>
  <si>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</si>
  <si>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</si>
  <si>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</si>
  <si>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</si>
  <si>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</si>
  <si>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</si>
  <si>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</si>
  <si>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</si>
  <si>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</si>
  <si>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</si>
  <si>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</si>
  <si>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</si>
  <si>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</si>
  <si>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</si>
  <si>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</si>
  <si>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</si>
  <si>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</si>
  <si>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</si>
  <si>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</si>
  <si>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</si>
  <si>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</si>
  <si>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</si>
  <si>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</si>
  <si>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</si>
  <si>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</si>
  <si>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</si>
  <si>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</si>
  <si>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</si>
  <si>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</si>
  <si>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</si>
  <si>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</si>
  <si>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</si>
  <si>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</si>
  <si>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</si>
  <si>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</si>
  <si>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</si>
  <si>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</si>
  <si>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</si>
  <si>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</si>
  <si>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</si>
  <si>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</si>
  <si>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</si>
  <si>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</si>
  <si>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</si>
  <si>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</si>
  <si>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</si>
  <si>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</si>
  <si>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</si>
  <si>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</si>
  <si>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</si>
  <si>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</si>
  <si>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</si>
  <si>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</si>
  <si>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</si>
  <si>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</si>
  <si>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</si>
  <si>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</si>
  <si>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</si>
  <si>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</si>
  <si>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</si>
  <si>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</si>
  <si>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</si>
  <si>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</si>
  <si>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</si>
  <si>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</si>
  <si>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</si>
  <si>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</si>
  <si>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</si>
  <si>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</si>
  <si>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</si>
  <si>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</si>
  <si>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</si>
  <si>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</si>
  <si>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</si>
  <si>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</si>
  <si>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</si>
  <si>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</si>
  <si>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</si>
  <si>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</si>
  <si>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</si>
  <si>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</si>
  <si>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</si>
  <si>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</si>
  <si>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</si>
  <si>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</si>
  <si>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</si>
  <si>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</si>
  <si>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</si>
  <si>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</si>
  <si>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</si>
  <si>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</si>
  <si>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</si>
  <si>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</si>
  <si>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</si>
  <si>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</si>
  <si>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</si>
  <si>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</si>
  <si>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</si>
  <si>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</si>
  <si>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</si>
  <si>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</si>
  <si>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</si>
  <si>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</si>
  <si>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</si>
  <si>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</si>
  <si>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</si>
  <si>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</si>
  <si>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</si>
  <si>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</si>
  <si>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</si>
  <si>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</si>
  <si>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</si>
  <si>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</si>
  <si>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</si>
  <si>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</si>
  <si>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</si>
  <si>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</si>
  <si>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</si>
  <si>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</si>
  <si>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</si>
  <si>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</si>
  <si>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</si>
  <si>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</si>
  <si>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</si>
  <si>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</si>
  <si>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</si>
  <si>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</si>
  <si>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</si>
  <si>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</si>
  <si>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</si>
  <si>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</si>
  <si>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</si>
  <si>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</si>
  <si>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</si>
  <si>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</si>
  <si>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</si>
  <si>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</si>
  <si>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</si>
  <si>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</si>
  <si>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</si>
  <si>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</si>
  <si>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</si>
  <si>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</si>
  <si>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</si>
  <si>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</si>
  <si>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</si>
  <si>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</si>
  <si>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</si>
  <si>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</si>
  <si>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</si>
  <si>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</si>
  <si>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</si>
  <si>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</si>
  <si>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</si>
  <si>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</si>
  <si>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</si>
  <si>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</si>
  <si>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</si>
  <si>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</si>
  <si>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</si>
  <si>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</si>
  <si>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</si>
  <si>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</si>
  <si>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</si>
  <si>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</si>
  <si>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</si>
  <si>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</si>
  <si>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</si>
  <si>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</si>
  <si>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</si>
  <si>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</si>
  <si>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</si>
  <si>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</si>
  <si>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</si>
  <si>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</si>
  <si>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</si>
  <si>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</si>
  <si>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</si>
  <si>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</si>
  <si>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</si>
  <si>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</si>
  <si>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</si>
  <si>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</si>
  <si>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</si>
  <si>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</si>
  <si>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</si>
  <si>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</si>
  <si>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</si>
  <si>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</si>
  <si>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</si>
  <si>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</si>
  <si>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</si>
  <si>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</si>
  <si>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</si>
  <si>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</si>
  <si>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</si>
  <si>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</si>
  <si>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</si>
  <si>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</si>
  <si>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</si>
  <si>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</si>
  <si>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</si>
  <si>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</si>
  <si>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</si>
  <si>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</si>
  <si>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</si>
  <si>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</si>
  <si>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</si>
  <si>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</si>
  <si>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</si>
  <si>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</si>
  <si>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</si>
  <si>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</si>
  <si>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</si>
  <si>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</si>
  <si>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</si>
  <si>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</si>
  <si>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</si>
  <si>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</si>
  <si>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</si>
  <si>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</si>
  <si>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</si>
  <si>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</si>
  <si>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</si>
  <si>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</si>
  <si>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</si>
  <si>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</si>
  <si>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</si>
  <si>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</si>
  <si>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</si>
  <si>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</si>
  <si>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</si>
  <si>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</si>
  <si>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</si>
  <si>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</si>
  <si>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</si>
  <si>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</si>
  <si>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</si>
  <si>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</si>
  <si>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</si>
  <si>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</si>
  <si>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</si>
  <si>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</si>
  <si>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</si>
  <si>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</si>
  <si>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</si>
  <si>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</si>
  <si>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</si>
  <si>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</si>
  <si>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</si>
  <si>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</si>
  <si>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</si>
  <si>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</si>
  <si>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</si>
  <si>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</si>
  <si>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</si>
  <si>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</si>
  <si>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</si>
  <si>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</si>
  <si>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</si>
  <si>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</si>
  <si>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</si>
  <si>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</si>
  <si>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</si>
  <si>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</si>
  <si>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</si>
  <si>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</si>
  <si>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</si>
  <si>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</si>
  <si>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</si>
  <si>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</si>
  <si>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</si>
  <si>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</si>
  <si>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</si>
  <si>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</si>
  <si>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</si>
  <si>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</si>
  <si>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</si>
  <si>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</si>
  <si>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</si>
  <si>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</si>
  <si>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</si>
  <si>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</si>
  <si>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</si>
  <si>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</si>
  <si>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</si>
  <si>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</si>
  <si>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</si>
  <si>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</si>
  <si>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</si>
  <si>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</si>
  <si>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</si>
  <si>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</si>
  <si>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</si>
  <si>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</si>
  <si>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</si>
  <si>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</si>
  <si>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</si>
  <si>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</si>
  <si>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</si>
  <si>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</si>
  <si>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</si>
  <si>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</si>
  <si>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</si>
  <si>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</si>
  <si>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</si>
  <si>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</si>
  <si>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</si>
  <si>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</si>
  <si>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</si>
  <si>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</si>
  <si>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</si>
  <si>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</si>
  <si>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</si>
  <si>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</si>
  <si>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</si>
  <si>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</si>
  <si>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</si>
  <si>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</si>
  <si>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</si>
  <si>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</si>
  <si>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</si>
  <si>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</si>
  <si>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</si>
  <si>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</si>
  <si>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</si>
  <si>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</si>
  <si>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</si>
  <si>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</si>
  <si>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</si>
  <si>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</si>
  <si>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</si>
  <si>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</si>
  <si>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</si>
  <si>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</si>
  <si>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</si>
  <si>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</si>
  <si>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</si>
  <si>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</si>
  <si>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</si>
  <si>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</si>
  <si>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</si>
  <si>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</si>
  <si>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</si>
  <si>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</si>
  <si>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</si>
  <si>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</si>
  <si>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</si>
  <si>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</si>
  <si>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</si>
  <si>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</si>
  <si>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</si>
  <si>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</si>
  <si>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</si>
  <si>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</si>
  <si>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</si>
  <si>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</si>
  <si>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</si>
  <si>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</si>
  <si>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</si>
  <si>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</si>
  <si>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</si>
  <si>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</si>
  <si>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</si>
  <si>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</si>
  <si>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</si>
  <si>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</si>
  <si>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</si>
  <si>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</si>
  <si>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</si>
  <si>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</si>
  <si>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</si>
  <si>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</si>
  <si>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</si>
  <si>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</si>
  <si>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</si>
  <si>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</si>
  <si>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</si>
  <si>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</si>
  <si>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</si>
  <si>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</si>
  <si>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</si>
  <si>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</si>
  <si>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</si>
  <si>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</si>
  <si>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</si>
  <si>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</si>
  <si>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</si>
  <si>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</si>
  <si>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</si>
  <si>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</si>
  <si>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</si>
  <si>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</si>
  <si>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</si>
  <si>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</si>
  <si>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</si>
  <si>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</si>
  <si>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</si>
  <si>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</si>
  <si>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</si>
  <si>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</si>
  <si>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</si>
  <si>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</si>
  <si>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</si>
  <si>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</si>
  <si>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</si>
  <si>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</si>
  <si>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</si>
  <si>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</si>
  <si>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</si>
  <si>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</si>
  <si>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</si>
  <si>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</si>
  <si>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</si>
  <si>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</si>
  <si>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</si>
  <si>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</si>
  <si>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</si>
  <si>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</si>
  <si>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</si>
  <si>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</si>
  <si>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</si>
  <si>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</si>
  <si>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</si>
  <si>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</si>
  <si>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</si>
  <si>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</si>
  <si>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</si>
  <si>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</si>
  <si>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</si>
  <si>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</si>
  <si>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</si>
  <si>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</si>
  <si>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</si>
  <si>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</si>
  <si>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</si>
  <si>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</si>
  <si>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</si>
  <si>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</si>
  <si>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</si>
  <si>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</si>
  <si>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</si>
  <si>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</si>
  <si>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</si>
  <si>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</si>
  <si>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</si>
  <si>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</si>
  <si>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</si>
  <si>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</si>
  <si>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</si>
  <si>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</si>
  <si>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</si>
  <si>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</si>
  <si>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</si>
  <si>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</si>
  <si>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</si>
  <si>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</si>
  <si>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</si>
  <si>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</si>
  <si>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</si>
  <si>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</si>
  <si>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</si>
  <si>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</si>
  <si>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</si>
  <si>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</si>
  <si>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</si>
  <si>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</si>
  <si>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</si>
  <si>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</si>
  <si>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</si>
  <si>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</si>
  <si>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</si>
  <si>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</si>
  <si>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</si>
  <si>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</si>
  <si>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</si>
  <si>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</si>
  <si>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</si>
  <si>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</si>
  <si>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</si>
  <si>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</si>
  <si>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</si>
  <si>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</si>
  <si>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</si>
  <si>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</si>
  <si>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</si>
  <si>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</si>
  <si>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</si>
  <si>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</si>
  <si>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</si>
  <si>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</si>
  <si>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</si>
  <si>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</si>
  <si>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</si>
  <si>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</si>
  <si>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</si>
  <si>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</si>
  <si>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</si>
  <si>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</si>
  <si>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</si>
  <si>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</si>
  <si>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</si>
  <si>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</si>
  <si>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</si>
  <si>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</si>
  <si>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</si>
  <si>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</si>
  <si>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</si>
  <si>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</si>
  <si>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</si>
  <si>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</si>
  <si>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</si>
  <si>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</si>
  <si>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</si>
  <si>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</si>
  <si>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</si>
  <si>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</si>
  <si>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</si>
  <si>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</si>
  <si>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</si>
  <si>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</si>
  <si>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</si>
  <si>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</si>
  <si>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</si>
  <si>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</si>
  <si>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</si>
  <si>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</si>
  <si>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</si>
  <si>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</si>
  <si>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</si>
  <si>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</si>
  <si>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</si>
  <si>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</si>
  <si>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</si>
  <si>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</si>
  <si>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</si>
  <si>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</si>
  <si>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</si>
  <si>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</si>
  <si>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</si>
  <si>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</si>
  <si>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</si>
  <si>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</si>
  <si>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</si>
  <si>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</si>
  <si>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</si>
  <si>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</si>
  <si>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</si>
  <si>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</si>
  <si>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</si>
  <si>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</si>
  <si>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</si>
  <si>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</si>
  <si>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</si>
  <si>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</si>
  <si>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</si>
  <si>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</si>
  <si>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</si>
  <si>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</si>
  <si>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</si>
  <si>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</si>
  <si>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</si>
  <si>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</si>
  <si>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</si>
  <si>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</si>
  <si>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</si>
  <si>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</si>
  <si>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</si>
  <si>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</si>
  <si>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</si>
  <si>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</si>
  <si>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</si>
  <si>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</si>
  <si>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</si>
  <si>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</si>
  <si>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</si>
  <si>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</si>
  <si>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</si>
  <si>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</si>
  <si>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</si>
  <si>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</si>
  <si>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</si>
  <si>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</si>
  <si>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</si>
  <si>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</si>
  <si>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</si>
  <si>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</si>
  <si>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</si>
  <si>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</si>
  <si>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</si>
  <si>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</si>
  <si>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</si>
  <si>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</si>
  <si>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</si>
  <si>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</si>
  <si>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</si>
  <si>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</si>
  <si>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</si>
  <si>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</si>
  <si>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</si>
  <si>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</si>
  <si>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</si>
  <si>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</si>
  <si>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</si>
  <si>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</si>
  <si>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</si>
  <si>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</si>
  <si>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</si>
  <si>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</si>
  <si>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</si>
  <si>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</si>
  <si>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</si>
  <si>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</si>
  <si>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</si>
  <si>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</si>
  <si>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</si>
  <si>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</si>
  <si>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</si>
  <si>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</si>
  <si>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</si>
  <si>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</si>
  <si>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</si>
  <si>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</si>
  <si>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</si>
  <si>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</si>
  <si>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</si>
  <si>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</si>
  <si>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</si>
  <si>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</si>
  <si>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</si>
  <si>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</si>
  <si>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</si>
  <si>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</si>
  <si>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</si>
  <si>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</si>
  <si>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</si>
  <si>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</si>
  <si>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</si>
  <si>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</si>
  <si>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</si>
  <si>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</si>
  <si>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</si>
  <si>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</si>
  <si>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</si>
  <si>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</si>
  <si>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</si>
  <si>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</si>
  <si>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</si>
  <si>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</si>
  <si>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</si>
  <si>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</si>
  <si>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</si>
  <si>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</si>
  <si>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</si>
  <si>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</si>
  <si>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</si>
  <si>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</si>
  <si>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</si>
  <si>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</si>
  <si>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</si>
  <si>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</si>
  <si>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</si>
  <si>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</si>
  <si>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</si>
  <si>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</si>
  <si>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</si>
  <si>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</si>
  <si>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</si>
  <si>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</si>
  <si>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</si>
  <si>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</si>
  <si>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</si>
  <si>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</si>
  <si>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</si>
  <si>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</si>
  <si>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</si>
  <si>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</si>
  <si>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</si>
  <si>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</si>
  <si>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</si>
  <si>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</si>
  <si>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</si>
  <si>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</si>
  <si>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</si>
  <si>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</si>
  <si>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</si>
  <si>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</si>
  <si>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</si>
  <si>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</si>
  <si>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</si>
  <si>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</si>
  <si>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</si>
  <si>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</si>
  <si>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</si>
  <si>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</si>
  <si>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</si>
  <si>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</si>
  <si>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</si>
  <si>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</si>
  <si>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</si>
  <si>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</si>
  <si>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</si>
  <si>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</si>
  <si>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</si>
  <si>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</si>
  <si>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</si>
  <si>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</si>
  <si>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</si>
  <si>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</si>
  <si>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</si>
  <si>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</si>
  <si>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</si>
  <si>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</si>
  <si>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</si>
  <si>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</si>
  <si>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</si>
  <si>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</si>
  <si>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</si>
  <si>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</si>
  <si>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</si>
  <si>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</si>
  <si>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</si>
  <si>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</si>
  <si>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</si>
  <si>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</si>
  <si>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</si>
  <si>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</si>
  <si>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</si>
  <si>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</si>
  <si>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</si>
  <si>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</si>
  <si>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</si>
  <si>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</si>
  <si>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</si>
  <si>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</si>
  <si>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</si>
  <si>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</si>
  <si>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</si>
  <si>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</si>
  <si>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</si>
  <si>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</si>
  <si>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</si>
  <si>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</si>
  <si>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</si>
  <si>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</si>
  <si>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</si>
  <si>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</si>
  <si>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</si>
  <si>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</si>
  <si>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</si>
  <si>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</si>
  <si>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</si>
  <si>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</si>
  <si>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</si>
  <si>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</si>
  <si>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</si>
  <si>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</si>
  <si>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</si>
  <si>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</si>
  <si>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</si>
  <si>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</si>
  <si>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</si>
  <si>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</si>
  <si>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</si>
  <si>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</si>
  <si>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</si>
  <si>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</si>
  <si>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</si>
  <si>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</si>
  <si>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</si>
  <si>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</si>
  <si>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</si>
  <si>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</si>
  <si>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</si>
  <si>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</si>
  <si>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</si>
  <si>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</si>
  <si>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</si>
  <si>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</si>
  <si>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</si>
  <si>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</si>
  <si>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</si>
  <si>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</si>
  <si>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</si>
  <si>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</si>
  <si>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</si>
  <si>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</si>
  <si>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</si>
  <si>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</si>
  <si>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</si>
  <si>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</si>
  <si>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</si>
  <si>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</si>
  <si>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</si>
  <si>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</si>
  <si>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</si>
  <si>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</si>
  <si>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</si>
  <si>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</si>
  <si>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</si>
  <si>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</si>
  <si>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</si>
  <si>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</si>
  <si>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</si>
  <si>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</si>
  <si>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</si>
  <si>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</si>
  <si>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</si>
  <si>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</si>
  <si>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</si>
  <si>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</si>
  <si>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</si>
  <si>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</si>
  <si>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</si>
  <si>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</si>
  <si>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</si>
  <si>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</si>
  <si>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</si>
  <si>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</si>
  <si>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</si>
  <si>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</si>
  <si>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</si>
  <si>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</si>
  <si>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</si>
  <si>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</si>
  <si>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</si>
  <si>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</si>
  <si>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</si>
  <si>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</si>
  <si>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</si>
  <si>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</si>
  <si>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</si>
  <si>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</si>
  <si>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</si>
  <si>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</si>
  <si>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</si>
  <si>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</si>
  <si>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</si>
  <si>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</si>
  <si>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</si>
  <si>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</si>
  <si>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</si>
  <si>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</si>
  <si>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</si>
  <si>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</si>
  <si>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</si>
  <si>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</si>
  <si>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</si>
  <si>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</si>
  <si>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</si>
  <si>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</si>
  <si>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</si>
  <si>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</si>
  <si>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</si>
  <si>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</si>
  <si>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</si>
  <si>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</si>
  <si>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</si>
  <si>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</si>
  <si>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</si>
  <si>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</si>
  <si>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</si>
  <si>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</si>
  <si>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</si>
  <si>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</si>
  <si>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</si>
  <si>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</si>
  <si>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</si>
  <si>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</si>
  <si>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</si>
  <si>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</si>
  <si>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</si>
  <si>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</si>
  <si>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</si>
  <si>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</si>
  <si>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</si>
  <si>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</si>
  <si>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</si>
  <si>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</si>
  <si>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</si>
  <si>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</si>
  <si>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</si>
  <si>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</si>
  <si>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</si>
  <si>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</si>
  <si>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</si>
  <si>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</si>
  <si>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</si>
  <si>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</si>
  <si>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</si>
  <si>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</si>
  <si>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</si>
  <si>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</si>
  <si>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</si>
  <si>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</si>
  <si>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</si>
  <si>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</si>
  <si>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</si>
  <si>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</si>
  <si>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</si>
  <si>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</si>
  <si>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</si>
  <si>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</si>
  <si>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</si>
  <si>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</si>
  <si>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</si>
  <si>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</si>
  <si>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</si>
  <si>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</si>
  <si>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</si>
  <si>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</si>
  <si>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</si>
  <si>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</si>
  <si>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</si>
  <si>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</si>
  <si>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</si>
  <si>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</si>
  <si>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</si>
  <si>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</si>
  <si>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</si>
  <si>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</si>
  <si>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</si>
  <si>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</si>
  <si>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</si>
  <si>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</si>
  <si>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</si>
  <si>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</si>
  <si>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</si>
  <si>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</si>
  <si>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</si>
  <si>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</si>
  <si>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</si>
  <si>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</si>
  <si>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</si>
  <si>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</si>
  <si>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</si>
  <si>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</si>
  <si>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</si>
  <si>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</si>
  <si>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</si>
  <si>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</si>
  <si>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</si>
  <si>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</si>
  <si>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</si>
  <si>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</si>
  <si>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</si>
  <si>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</si>
  <si>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</si>
  <si>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</si>
  <si>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</si>
  <si>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</si>
  <si>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</si>
  <si>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</si>
  <si>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</si>
  <si>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</si>
  <si>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</si>
  <si>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</si>
  <si>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</si>
  <si>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</si>
  <si>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</si>
  <si>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</si>
  <si>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</si>
  <si>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</si>
  <si>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</si>
  <si>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</si>
  <si>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</si>
  <si>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</si>
  <si>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</si>
  <si>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</si>
  <si>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</si>
  <si>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</si>
  <si>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</si>
  <si>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</si>
  <si>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</si>
  <si>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</si>
  <si>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</si>
  <si>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</si>
  <si>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</si>
  <si>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</si>
  <si>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</si>
  <si>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</si>
  <si>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</si>
  <si>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</si>
  <si>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</si>
  <si>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</si>
  <si>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</si>
  <si>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</si>
  <si>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</si>
  <si>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</si>
  <si>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</si>
  <si>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</si>
  <si>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</si>
  <si>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</si>
  <si>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</si>
  <si>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</si>
  <si>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</si>
  <si>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</si>
  <si>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</si>
  <si>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</si>
  <si>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</si>
  <si>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</si>
  <si>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</si>
  <si>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</si>
  <si>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</si>
  <si>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</si>
  <si>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</si>
  <si>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</si>
  <si>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</si>
  <si>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</si>
  <si>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</si>
  <si>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</si>
  <si>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</si>
  <si>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</si>
  <si>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</si>
  <si>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</si>
  <si>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</si>
  <si>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</si>
  <si>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</si>
  <si>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</si>
  <si>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</si>
  <si>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</si>
  <si>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</si>
  <si>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</si>
  <si>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</si>
  <si>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</si>
  <si>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</si>
  <si>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</si>
  <si>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</si>
  <si>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</si>
  <si>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</si>
  <si>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</si>
  <si>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</si>
  <si>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</si>
  <si>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</si>
  <si>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</si>
  <si>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</si>
  <si>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</si>
  <si>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</si>
  <si>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</si>
  <si>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</si>
  <si>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</si>
  <si>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</si>
  <si>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</si>
  <si>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</si>
  <si>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</si>
  <si>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</si>
  <si>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</si>
  <si>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</si>
  <si>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</si>
  <si>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</si>
  <si>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</si>
  <si>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</si>
  <si>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</si>
  <si>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</si>
  <si>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</si>
  <si>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</si>
  <si>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</si>
  <si>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</si>
  <si>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</si>
  <si>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</si>
  <si>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</si>
  <si>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</si>
  <si>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</si>
  <si>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</si>
  <si>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</si>
  <si>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</si>
  <si>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</si>
  <si>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</si>
  <si>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</si>
  <si>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</si>
  <si>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</si>
  <si>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</si>
  <si>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</si>
  <si>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</si>
  <si>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</si>
  <si>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</si>
  <si>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</si>
  <si>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</si>
  <si>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</si>
  <si>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</si>
  <si>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</si>
  <si>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</si>
  <si>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</si>
  <si>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</si>
  <si>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</si>
  <si>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</si>
  <si>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</si>
  <si>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</si>
  <si>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</si>
  <si>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</si>
  <si>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</si>
  <si>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</si>
  <si>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</si>
  <si>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</si>
  <si>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</si>
  <si>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</si>
  <si>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</si>
  <si>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</si>
  <si>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</si>
  <si>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</si>
  <si>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</si>
  <si>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</si>
  <si>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</si>
  <si>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</si>
  <si>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</si>
  <si>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</si>
  <si>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</si>
  <si>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</si>
  <si>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</si>
  <si>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</si>
  <si>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</si>
  <si>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</si>
  <si>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</si>
  <si>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</si>
  <si>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</si>
  <si>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</si>
  <si>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</si>
  <si>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</si>
  <si>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</si>
  <si>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</si>
  <si>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</si>
  <si>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</si>
  <si>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</si>
  <si>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</si>
  <si>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</si>
  <si>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</si>
  <si>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</si>
  <si>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</si>
  <si>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</si>
  <si>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</si>
  <si>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</si>
  <si>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</si>
  <si>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</si>
  <si>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</si>
  <si>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</si>
  <si>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</si>
  <si>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</si>
  <si>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</si>
  <si>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</si>
  <si>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</si>
  <si>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</si>
  <si>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</si>
  <si>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</si>
  <si>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</si>
  <si>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</si>
  <si>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</si>
  <si>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</si>
  <si>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</si>
  <si>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</si>
  <si>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</si>
  <si>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</si>
  <si>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</si>
  <si>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</si>
  <si>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</si>
  <si>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</si>
  <si>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</si>
  <si>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</si>
  <si>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</si>
  <si>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</si>
  <si>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</si>
  <si>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</si>
  <si>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</si>
  <si>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</si>
  <si>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</si>
  <si>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</si>
  <si>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</si>
  <si>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</si>
  <si>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</si>
  <si>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</si>
  <si>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</si>
  <si>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</si>
  <si>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</si>
  <si>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</si>
  <si>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</si>
  <si>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</si>
  <si>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</si>
  <si>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</si>
  <si>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</si>
  <si>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</si>
  <si>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</si>
  <si>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</si>
  <si>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</si>
  <si>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</si>
  <si>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</si>
  <si>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</si>
  <si>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</si>
  <si>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</si>
  <si>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</si>
  <si>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</si>
  <si>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</si>
  <si>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</si>
  <si>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</si>
  <si>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</si>
  <si>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</si>
  <si>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</si>
  <si>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</si>
  <si>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</si>
  <si>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</si>
  <si>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</si>
  <si>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</si>
  <si>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</si>
  <si>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</si>
  <si>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</si>
  <si>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</si>
  <si>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</si>
  <si>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</si>
  <si>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</si>
  <si>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</si>
  <si>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</si>
  <si>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</si>
  <si>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</si>
  <si>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</si>
  <si>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</si>
  <si>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</si>
  <si>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</si>
  <si>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</si>
  <si>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</si>
  <si>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</si>
  <si>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</si>
  <si>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</si>
  <si>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</si>
  <si>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</si>
  <si>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</si>
  <si>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</si>
  <si>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</si>
  <si>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</si>
  <si>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</si>
  <si>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</si>
  <si>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</si>
  <si>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</si>
  <si>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</si>
  <si>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</si>
  <si>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</si>
  <si>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</si>
  <si>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</si>
  <si>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</si>
  <si>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</si>
  <si>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</si>
  <si>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</si>
  <si>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</si>
  <si>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</si>
  <si>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</si>
  <si>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</si>
  <si>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</si>
  <si>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</si>
  <si>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</si>
  <si>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</si>
  <si>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</si>
  <si>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</si>
  <si>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</si>
  <si>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</si>
  <si>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</si>
  <si>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</si>
  <si>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</si>
  <si>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</si>
  <si>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</si>
  <si>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</si>
  <si>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</si>
  <si>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</si>
  <si>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</si>
  <si>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</si>
  <si>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</si>
  <si>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</si>
  <si>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</si>
  <si>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</si>
  <si>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</si>
  <si>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</si>
  <si>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</si>
  <si>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</si>
  <si>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</si>
  <si>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</si>
  <si>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</si>
  <si>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</si>
  <si>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</si>
  <si>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</si>
  <si>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</si>
  <si>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</si>
  <si>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</si>
  <si>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</si>
  <si>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</si>
  <si>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</si>
  <si>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</si>
  <si>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</si>
  <si>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</si>
  <si>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</si>
  <si>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</si>
  <si>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</si>
  <si>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</si>
  <si>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</si>
  <si>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</si>
  <si>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</si>
  <si>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</si>
  <si>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</si>
  <si>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</si>
  <si>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</si>
  <si>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</si>
  <si>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</si>
  <si>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</si>
  <si>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</si>
  <si>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</si>
  <si>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</si>
  <si>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</si>
  <si>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</si>
  <si>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</si>
  <si>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</si>
  <si>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</si>
  <si>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</si>
  <si>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</si>
  <si>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</si>
  <si>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</si>
  <si>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</si>
  <si>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</si>
  <si>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</si>
  <si>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</si>
  <si>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</si>
  <si>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</si>
  <si>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</si>
  <si>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</si>
  <si>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</si>
  <si>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</si>
  <si>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</si>
  <si>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</si>
  <si>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</si>
  <si>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</si>
  <si>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</si>
  <si>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</si>
  <si>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</si>
  <si>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</si>
  <si>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</si>
  <si>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</si>
  <si>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</si>
  <si>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</si>
  <si>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</si>
  <si>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</si>
  <si>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</si>
  <si>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</si>
  <si>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</si>
  <si>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</si>
  <si>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</si>
  <si>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</si>
  <si>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</si>
  <si>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</si>
  <si>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</si>
  <si>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</si>
  <si>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</si>
  <si>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</si>
  <si>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</si>
  <si>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</si>
  <si>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</si>
  <si>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</si>
  <si>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</si>
  <si>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</si>
  <si>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</si>
  <si>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</si>
  <si>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</si>
  <si>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</si>
  <si>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</si>
  <si>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</si>
  <si>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</si>
  <si>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</si>
  <si>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</si>
  <si>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</si>
  <si>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</si>
  <si>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</si>
  <si>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</si>
  <si>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</si>
  <si>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</si>
  <si>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</si>
  <si>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</si>
  <si>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</si>
  <si>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</si>
  <si>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</si>
  <si>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</si>
  <si>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</si>
  <si>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</si>
  <si>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</si>
  <si>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</si>
  <si>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</si>
  <si>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</si>
  <si>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</si>
  <si>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</si>
  <si>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</si>
  <si>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</si>
  <si>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</si>
  <si>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</si>
  <si>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</si>
  <si>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</si>
  <si>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</si>
  <si>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</si>
  <si>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</si>
  <si>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</si>
  <si>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</si>
  <si>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</si>
  <si>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</si>
  <si>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</si>
  <si>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</si>
  <si>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</si>
  <si>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</si>
  <si>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</si>
  <si>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</si>
  <si>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</si>
  <si>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</si>
  <si>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</si>
  <si>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</si>
  <si>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</si>
  <si>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</si>
  <si>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</si>
  <si>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</si>
  <si>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</si>
  <si>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</si>
  <si>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</si>
  <si>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</si>
  <si>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</si>
  <si>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</si>
  <si>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</si>
  <si>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</si>
  <si>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</si>
  <si>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</si>
  <si>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</si>
  <si>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</si>
  <si>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</si>
  <si>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</si>
  <si>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</si>
  <si>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</si>
  <si>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</si>
  <si>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</si>
  <si>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</si>
  <si>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</si>
  <si>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</si>
  <si>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</si>
  <si>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</si>
  <si>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</si>
  <si>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</si>
  <si>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</si>
  <si>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</si>
  <si>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</si>
  <si>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</si>
  <si>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</si>
  <si>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</si>
  <si>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</si>
  <si>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</si>
  <si>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</si>
  <si>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</si>
  <si>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</si>
  <si>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</si>
  <si>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</si>
  <si>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</si>
  <si>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</si>
  <si>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</si>
  <si>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</si>
  <si>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</si>
  <si>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</si>
  <si>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</si>
  <si>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</si>
  <si>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</si>
  <si>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</si>
  <si>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</si>
  <si>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</si>
  <si>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</si>
  <si>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</si>
  <si>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</si>
  <si>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</si>
  <si>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</si>
  <si>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</si>
  <si>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</si>
  <si>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</si>
  <si>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</si>
  <si>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</si>
  <si>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</si>
  <si>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</si>
  <si>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</si>
  <si>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</si>
  <si>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</si>
  <si>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</si>
  <si>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</si>
  <si>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</si>
  <si>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</si>
  <si>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</si>
  <si>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</si>
  <si>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</si>
  <si>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</si>
  <si>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</si>
  <si>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</si>
  <si>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</si>
  <si>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</si>
  <si>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</si>
  <si>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</si>
  <si>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</si>
  <si>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</si>
  <si>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</si>
  <si>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</si>
  <si>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</si>
  <si>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</si>
  <si>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</si>
  <si>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</si>
  <si>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</si>
  <si>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</si>
  <si>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</si>
  <si>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</si>
  <si>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</si>
  <si>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</si>
  <si>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</si>
  <si>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</si>
  <si>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</si>
  <si>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</si>
  <si>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</si>
  <si>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</si>
  <si>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</si>
  <si>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</si>
  <si>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</si>
  <si>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</si>
  <si>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</si>
  <si>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</si>
  <si>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</si>
  <si>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</si>
  <si>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</si>
  <si>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</si>
  <si>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</si>
  <si>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</si>
  <si>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</si>
  <si>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</si>
  <si>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</si>
  <si>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</si>
  <si>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</si>
  <si>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</si>
  <si>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</si>
  <si>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</si>
  <si>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</si>
  <si>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</si>
  <si>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</si>
  <si>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</si>
  <si>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</si>
  <si>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</si>
  <si>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</si>
  <si>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</si>
  <si>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</si>
  <si>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</si>
  <si>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</si>
  <si>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</si>
  <si>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</si>
  <si>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</si>
  <si>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</si>
  <si>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</si>
  <si>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</si>
  <si>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</si>
  <si>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</si>
  <si>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</si>
  <si>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</si>
  <si>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</si>
  <si>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</si>
  <si>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</si>
  <si>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</si>
  <si>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</si>
  <si>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</si>
  <si>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</si>
  <si>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</si>
  <si>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</si>
  <si>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</si>
  <si>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</si>
  <si>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</si>
  <si>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</si>
  <si>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</si>
  <si>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</si>
  <si>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</si>
  <si>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</si>
  <si>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</si>
  <si>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</si>
  <si>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</si>
  <si>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</si>
  <si>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</si>
  <si>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</si>
  <si>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</si>
  <si>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</si>
  <si>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</si>
  <si>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</si>
  <si>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</si>
  <si>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</si>
  <si>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</si>
  <si>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</si>
  <si>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</si>
  <si>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</si>
  <si>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</si>
  <si>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</si>
  <si>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</si>
  <si>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</si>
  <si>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</si>
  <si>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</si>
  <si>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</si>
  <si>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</si>
  <si>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</si>
  <si>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</si>
  <si>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</si>
  <si>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</si>
  <si>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</si>
  <si>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</si>
  <si>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</si>
  <si>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</si>
  <si>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</si>
  <si>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</si>
  <si>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</si>
  <si>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</si>
  <si>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</si>
  <si>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</si>
  <si>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</si>
  <si>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</si>
  <si>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</si>
  <si>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</si>
  <si>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</si>
  <si>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</si>
  <si>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</si>
  <si>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</si>
  <si>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</si>
  <si>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</si>
  <si>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</si>
  <si>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</si>
  <si>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</si>
  <si>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</si>
  <si>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</si>
  <si>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</si>
  <si>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</si>
  <si>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</si>
  <si>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</si>
  <si>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</si>
  <si>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</si>
  <si>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</si>
  <si>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</si>
  <si>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</si>
  <si>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</si>
  <si>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</si>
  <si>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</si>
  <si>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</si>
  <si>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</si>
  <si>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</si>
  <si>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</si>
  <si>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</si>
  <si>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</si>
  <si>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</si>
  <si>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</si>
  <si>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</si>
  <si>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</si>
  <si>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</si>
  <si>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</si>
  <si>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</si>
  <si>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</si>
  <si>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</si>
  <si>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</si>
  <si>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</si>
  <si>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</si>
  <si>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</si>
  <si>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</si>
  <si>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</si>
  <si>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</si>
  <si>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</si>
  <si>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</si>
  <si>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</si>
  <si>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</si>
  <si>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</si>
  <si>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</si>
  <si>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</si>
  <si>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</si>
  <si>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</si>
  <si>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</si>
  <si>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</si>
  <si>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</si>
  <si>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</si>
  <si>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</si>
  <si>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</si>
  <si>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</si>
  <si>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</si>
  <si>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</si>
  <si>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</si>
  <si>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</si>
  <si>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</si>
  <si>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</si>
  <si>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</si>
  <si>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</si>
  <si>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</si>
  <si>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</si>
  <si>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</si>
  <si>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</si>
  <si>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</si>
  <si>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</si>
  <si>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</si>
  <si>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</si>
  <si>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</si>
  <si>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</si>
  <si>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</si>
  <si>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</si>
  <si>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</si>
  <si>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</si>
  <si>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</si>
  <si>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</si>
  <si>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</si>
  <si>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</si>
  <si>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</si>
  <si>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</si>
  <si>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</si>
  <si>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</si>
  <si>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</si>
  <si>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</si>
  <si>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</si>
  <si>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</si>
  <si>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</si>
  <si>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</si>
  <si>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</si>
  <si>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</si>
  <si>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</si>
  <si>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</si>
  <si>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</si>
  <si>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</si>
  <si>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</si>
  <si>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</si>
  <si>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</si>
  <si>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</si>
  <si>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</si>
  <si>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</si>
  <si>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</si>
  <si>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</si>
  <si>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</si>
  <si>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</si>
  <si>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</si>
  <si>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</si>
  <si>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</si>
  <si>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</si>
  <si>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</si>
  <si>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</si>
  <si>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</si>
  <si>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</si>
  <si>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</si>
  <si>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</si>
  <si>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</si>
  <si>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</si>
  <si>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</si>
  <si>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</si>
  <si>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</si>
  <si>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</si>
  <si>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</si>
  <si>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</si>
  <si>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</si>
  <si>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</si>
  <si>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</si>
  <si>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</si>
  <si>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</si>
  <si>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</si>
  <si>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</si>
  <si>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</si>
  <si>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</si>
  <si>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</si>
  <si>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</si>
  <si>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</si>
  <si>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</si>
  <si>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</si>
  <si>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</si>
  <si>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</si>
  <si>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</si>
  <si>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</si>
  <si>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</si>
  <si>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</si>
  <si>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</si>
  <si>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</si>
  <si>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</si>
  <si>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</si>
  <si>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</si>
  <si>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</si>
  <si>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</si>
  <si>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</si>
  <si>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</si>
  <si>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</si>
  <si>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</si>
  <si>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</si>
  <si>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</si>
  <si>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</si>
  <si>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</si>
  <si>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</si>
  <si>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</si>
  <si>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</si>
  <si>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</si>
  <si>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</si>
  <si>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</si>
  <si>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</si>
  <si>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</si>
  <si>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</si>
  <si>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</si>
  <si>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</si>
  <si>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</si>
  <si>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</si>
  <si>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</si>
  <si>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</si>
  <si>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</si>
  <si>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</si>
  <si>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</si>
  <si>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</si>
  <si>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</si>
  <si>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</si>
  <si>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</si>
  <si>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</si>
  <si>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</si>
  <si>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</si>
  <si>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</si>
  <si>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</si>
  <si>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</si>
  <si>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</si>
  <si>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</si>
  <si>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</si>
  <si>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</si>
  <si>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</si>
  <si>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</si>
  <si>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</si>
  <si>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</si>
  <si>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</si>
  <si>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</si>
  <si>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</si>
  <si>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</si>
  <si>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</si>
  <si>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</si>
  <si>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</si>
  <si>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</si>
  <si>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</si>
  <si>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</si>
  <si>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</si>
  <si>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</si>
  <si>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</si>
  <si>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</si>
  <si>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</si>
  <si>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</si>
  <si>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</si>
  <si>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</si>
  <si>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</si>
  <si>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</si>
  <si>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</si>
  <si>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</si>
  <si>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</si>
  <si>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</si>
  <si>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</si>
  <si>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</si>
  <si>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</si>
  <si>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</si>
  <si>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</si>
  <si>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</si>
  <si>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</si>
  <si>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</si>
  <si>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</si>
  <si>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</si>
  <si>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</si>
  <si>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</si>
  <si>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</si>
  <si>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</si>
  <si>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</si>
  <si>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</si>
  <si>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</si>
  <si>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</si>
  <si>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</si>
  <si>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</si>
  <si>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</si>
  <si>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</si>
  <si>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</si>
  <si>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</si>
  <si>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</si>
  <si>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</si>
  <si>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</si>
  <si>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</si>
  <si>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</si>
  <si>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</si>
  <si>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</si>
  <si>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</si>
  <si>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</si>
  <si>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</si>
  <si>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</si>
  <si>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</si>
  <si>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</si>
  <si>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</si>
  <si>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</si>
  <si>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</si>
  <si>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</si>
  <si>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</si>
  <si>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</si>
  <si>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</si>
  <si>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</si>
  <si>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</si>
  <si>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</si>
  <si>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</si>
  <si>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</si>
  <si>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</si>
  <si>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</si>
  <si>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</si>
  <si>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</si>
  <si>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</si>
  <si>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</si>
  <si>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</si>
  <si>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</si>
  <si>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</si>
  <si>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</si>
  <si>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</si>
  <si>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</si>
  <si>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</si>
  <si>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</si>
  <si>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</si>
  <si>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</si>
  <si>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</si>
  <si>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</si>
  <si>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</si>
  <si>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</si>
  <si>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</si>
  <si>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</si>
  <si>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</si>
  <si>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</si>
  <si>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</si>
  <si>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</si>
  <si>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</si>
  <si>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</si>
  <si>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</si>
  <si>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</si>
  <si>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</si>
  <si>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</si>
  <si>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</si>
  <si>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</si>
  <si>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</si>
  <si>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</si>
  <si>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</si>
  <si>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</si>
  <si>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</si>
  <si>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</si>
  <si>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</si>
  <si>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</si>
  <si>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</si>
  <si>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</si>
  <si>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</si>
  <si>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</si>
  <si>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</si>
  <si>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</si>
  <si>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</si>
  <si>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</si>
  <si>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</si>
  <si>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</si>
  <si>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</si>
  <si>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</si>
  <si>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</si>
  <si>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</si>
  <si>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</si>
  <si>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</si>
  <si>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</si>
  <si>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</si>
  <si>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</si>
  <si>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</si>
  <si>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</si>
  <si>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</si>
  <si>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</si>
  <si>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</si>
  <si>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</si>
  <si>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</si>
  <si>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</si>
  <si>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</si>
  <si>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</si>
  <si>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</si>
  <si>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</si>
  <si>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</si>
  <si>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</si>
  <si>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</si>
  <si>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</si>
  <si>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</si>
  <si>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</si>
  <si>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</si>
  <si>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</si>
  <si>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</si>
  <si>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</si>
  <si>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</si>
  <si>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</si>
  <si>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</si>
  <si>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</si>
  <si>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</si>
  <si>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</si>
  <si>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</si>
  <si>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</si>
  <si>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</si>
  <si>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</si>
  <si>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</si>
  <si>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</si>
  <si>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</si>
  <si>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</si>
  <si>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</si>
  <si>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</si>
  <si>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</si>
  <si>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</si>
  <si>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</si>
  <si>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</si>
  <si>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</si>
  <si>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</si>
  <si>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</si>
  <si>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</si>
  <si>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</si>
  <si>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</si>
  <si>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</si>
  <si>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</si>
  <si>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</si>
  <si>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</si>
  <si>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</si>
  <si>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</si>
  <si>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</si>
  <si>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</si>
  <si>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</si>
  <si>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</si>
  <si>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</si>
  <si>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</si>
  <si>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</si>
  <si>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</si>
  <si>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</si>
  <si>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</si>
  <si>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</si>
  <si>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</si>
  <si>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</si>
  <si>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</si>
  <si>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</si>
  <si>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</si>
  <si>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</si>
  <si>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</si>
  <si>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</si>
  <si>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</si>
  <si>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</si>
  <si>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</si>
  <si>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</si>
  <si>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</si>
  <si>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</si>
  <si>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</si>
  <si>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</si>
  <si>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</si>
  <si>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</si>
  <si>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</si>
  <si>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</si>
  <si>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</si>
  <si>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</si>
  <si>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</si>
  <si>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</si>
  <si>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</si>
  <si>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</si>
  <si>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</si>
  <si>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</si>
  <si>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</si>
  <si>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</si>
  <si>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</si>
  <si>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</si>
  <si>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</si>
  <si>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</si>
  <si>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</si>
  <si>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</si>
  <si>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</si>
  <si>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</si>
  <si>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</si>
  <si>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</si>
  <si>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</si>
  <si>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</si>
  <si>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</si>
  <si>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</si>
  <si>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</si>
  <si>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</si>
  <si>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</si>
  <si>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</si>
  <si>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</si>
  <si>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</si>
  <si>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</si>
  <si>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</si>
  <si>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</si>
  <si>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</si>
  <si>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</si>
  <si>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</si>
  <si>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</si>
  <si>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</si>
  <si>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</si>
  <si>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</si>
  <si>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</si>
  <si>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</si>
  <si>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</si>
  <si>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</si>
  <si>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</si>
  <si>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</si>
  <si>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</si>
  <si>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</si>
  <si>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</si>
  <si>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</si>
  <si>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</si>
  <si>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</si>
  <si>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</si>
  <si>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</si>
  <si>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</si>
  <si>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</si>
  <si>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</si>
  <si>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</si>
  <si>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</si>
  <si>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</si>
  <si>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</si>
  <si>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</si>
  <si>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</si>
  <si>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</si>
  <si>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</si>
  <si>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</si>
  <si>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</si>
  <si>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</si>
  <si>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</si>
  <si>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</si>
  <si>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</si>
  <si>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</si>
  <si>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</si>
  <si>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</si>
  <si>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</si>
  <si>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</si>
  <si>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</si>
  <si>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</si>
  <si>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</si>
  <si>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</si>
  <si>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</si>
  <si>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</si>
  <si>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</si>
  <si>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</si>
  <si>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</si>
  <si>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</si>
  <si>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</si>
  <si>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</si>
  <si>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</si>
  <si>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</si>
  <si>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</si>
  <si>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</si>
  <si>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</si>
  <si>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</si>
  <si>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</si>
  <si>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</si>
  <si>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</si>
  <si>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</si>
  <si>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</si>
  <si>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</si>
  <si>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</si>
  <si>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</si>
  <si>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</si>
  <si>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</si>
  <si>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</si>
  <si>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</si>
  <si>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</si>
  <si>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</si>
  <si>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</si>
  <si>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</si>
  <si>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</si>
  <si>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</si>
  <si>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</si>
  <si>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</si>
  <si>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</si>
  <si>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</si>
  <si>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</si>
  <si>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</si>
  <si>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</si>
  <si>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</si>
  <si>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</si>
  <si>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</si>
  <si>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</si>
  <si>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</si>
  <si>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</si>
  <si>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</si>
  <si>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</si>
  <si>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</si>
  <si>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</si>
  <si>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</si>
  <si>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</si>
  <si>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</si>
  <si>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</si>
  <si>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</si>
  <si>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</si>
  <si>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</si>
  <si>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</si>
  <si>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</si>
  <si>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</si>
  <si>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</si>
  <si>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</si>
  <si>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</si>
  <si>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</si>
  <si>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</si>
  <si>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</si>
  <si>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</si>
  <si>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</si>
  <si>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</si>
  <si>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</si>
  <si>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</si>
  <si>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</si>
  <si>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</si>
  <si>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</si>
  <si>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</si>
  <si>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</si>
  <si>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</si>
  <si>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</si>
  <si>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</si>
  <si>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</si>
  <si>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</si>
  <si>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</si>
  <si>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</si>
  <si>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</si>
  <si>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</si>
  <si>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</si>
  <si>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</si>
  <si>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</si>
  <si>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</si>
  <si>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</si>
  <si>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</si>
  <si>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</si>
  <si>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</si>
  <si>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</si>
  <si>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</si>
  <si>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</si>
  <si>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</si>
  <si>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</si>
  <si>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</si>
  <si>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</si>
  <si>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</si>
  <si>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</si>
  <si>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</si>
  <si>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</si>
  <si>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</si>
  <si>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</si>
  <si>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</si>
  <si>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</si>
  <si>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</si>
  <si>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</si>
  <si>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</si>
  <si>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</si>
  <si>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</si>
  <si>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</si>
  <si>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</si>
  <si>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</si>
  <si>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</si>
  <si>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</si>
  <si>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</si>
  <si>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</si>
  <si>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</si>
  <si>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</si>
  <si>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</si>
  <si>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</si>
  <si>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</si>
  <si>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</si>
  <si>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</si>
  <si>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</si>
  <si>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</si>
  <si>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</si>
  <si>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</si>
  <si>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</si>
  <si>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</si>
  <si>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</si>
  <si>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</si>
  <si>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</si>
  <si>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</si>
  <si>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</si>
  <si>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</si>
  <si>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</si>
  <si>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</si>
  <si>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</si>
  <si>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</si>
  <si>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</si>
  <si>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</si>
  <si>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</si>
  <si>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</si>
  <si>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</si>
  <si>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</si>
  <si>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</si>
  <si>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</si>
  <si>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</si>
  <si>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</si>
  <si>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</si>
  <si>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</si>
  <si>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</si>
  <si>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</si>
  <si>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</si>
  <si>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</si>
  <si>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</si>
  <si>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</si>
  <si>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</si>
  <si>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</si>
  <si>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</si>
  <si>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</si>
  <si>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</si>
  <si>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</si>
  <si>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</si>
  <si>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</si>
  <si>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</si>
  <si>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</si>
  <si>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</si>
  <si>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</si>
  <si>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</si>
  <si>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</si>
  <si>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</si>
  <si>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</si>
  <si>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</si>
  <si>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</si>
  <si>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</si>
  <si>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</si>
  <si>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</si>
  <si>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</si>
  <si>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</si>
  <si>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</si>
  <si>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</si>
  <si>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</si>
  <si>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</si>
  <si>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</si>
  <si>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</si>
  <si>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</si>
  <si>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</si>
  <si>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</si>
  <si>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</si>
  <si>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</si>
  <si>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</si>
  <si>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</si>
  <si>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</si>
  <si>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</si>
  <si>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</si>
  <si>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</si>
  <si>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</si>
  <si>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</si>
  <si>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</si>
  <si>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</si>
  <si>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</si>
  <si>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</si>
  <si>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</si>
  <si>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</si>
  <si>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</si>
  <si>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</si>
  <si>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</si>
  <si>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</si>
  <si>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</si>
  <si>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</si>
  <si>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</si>
  <si>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</si>
  <si>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</si>
  <si>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</si>
  <si>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</si>
  <si>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</si>
  <si>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</si>
  <si>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</si>
  <si>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</si>
  <si>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</si>
  <si>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</si>
  <si>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</si>
  <si>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</si>
  <si>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</si>
  <si>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</si>
  <si>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</si>
  <si>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</si>
  <si>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</si>
  <si>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</si>
  <si>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</si>
  <si>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</si>
  <si>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</si>
  <si>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</si>
  <si>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</si>
  <si>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</si>
  <si>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</si>
  <si>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</si>
  <si>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</si>
  <si>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</si>
  <si>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</si>
  <si>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</si>
  <si>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</si>
  <si>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</si>
  <si>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</si>
  <si>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</si>
  <si>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</si>
  <si>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</si>
  <si>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</si>
  <si>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</si>
  <si>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</si>
  <si>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</si>
  <si>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</si>
  <si>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</si>
  <si>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</si>
  <si>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</si>
  <si>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</si>
  <si>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</si>
  <si>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</si>
  <si>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</si>
  <si>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</si>
  <si>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</si>
  <si>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</si>
  <si>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</si>
  <si>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</si>
  <si>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</si>
  <si>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</si>
  <si>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</si>
  <si>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</si>
  <si>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</si>
  <si>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</si>
  <si>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</si>
  <si>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</si>
  <si>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</si>
  <si>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</si>
  <si>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</si>
  <si>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</si>
  <si>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</si>
  <si>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</si>
  <si>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</si>
  <si>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</si>
  <si>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</si>
  <si>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</si>
  <si>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</si>
  <si>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</si>
  <si>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</si>
  <si>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</si>
  <si>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</si>
  <si>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</si>
  <si>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</si>
  <si>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</si>
  <si>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</si>
  <si>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</si>
  <si>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</si>
  <si>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</si>
  <si>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</si>
  <si>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</si>
  <si>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</si>
  <si>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</si>
  <si>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</si>
  <si>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</si>
  <si>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</si>
  <si>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</si>
  <si>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</si>
  <si>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</si>
  <si>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</si>
  <si>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</si>
  <si>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</si>
  <si>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</si>
  <si>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</si>
  <si>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</si>
  <si>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</si>
  <si>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</si>
  <si>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</si>
  <si>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</si>
  <si>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</si>
  <si>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</si>
  <si>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</si>
  <si>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</si>
  <si>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</si>
  <si>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</si>
  <si>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</si>
  <si>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</si>
  <si>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</si>
  <si>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</si>
  <si>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</si>
  <si>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</si>
  <si>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</si>
  <si>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</si>
  <si>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</si>
  <si>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</si>
  <si>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</si>
  <si>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</si>
  <si>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</si>
  <si>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</si>
  <si>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</si>
  <si>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</si>
  <si>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</si>
  <si>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</si>
  <si>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</si>
  <si>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</si>
  <si>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</si>
  <si>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</si>
  <si>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</si>
  <si>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</si>
  <si>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</si>
  <si>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</si>
  <si>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</si>
  <si>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</si>
  <si>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</si>
  <si>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</si>
  <si>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</si>
  <si>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</si>
  <si>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</si>
  <si>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</si>
  <si>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</si>
  <si>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</si>
  <si>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</si>
  <si>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</si>
  <si>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</si>
  <si>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</si>
  <si>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</si>
  <si>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</si>
  <si>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</si>
  <si>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</si>
  <si>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</si>
  <si>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</si>
  <si>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</si>
  <si>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</si>
  <si>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</si>
  <si>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</si>
  <si>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</si>
  <si>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</si>
  <si>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</si>
  <si>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</si>
  <si>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</si>
  <si>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</si>
  <si>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</si>
  <si>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</si>
  <si>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</si>
  <si>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</si>
  <si>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</si>
  <si>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</si>
  <si>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</si>
  <si>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</si>
  <si>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</si>
  <si>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</si>
  <si>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</si>
  <si>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</si>
  <si>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</si>
  <si>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</si>
  <si>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</si>
  <si>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</si>
  <si>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</si>
  <si>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</si>
  <si>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</si>
  <si>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</si>
  <si>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</si>
  <si>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</si>
  <si>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</si>
  <si>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</si>
  <si>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</si>
  <si>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</si>
  <si>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</si>
  <si>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</si>
  <si>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</si>
  <si>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</si>
  <si>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</si>
  <si>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</si>
  <si>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</si>
  <si>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</si>
  <si>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</si>
  <si>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</si>
  <si>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</si>
  <si>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</si>
  <si>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</si>
  <si>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</si>
  <si>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</si>
  <si>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</si>
  <si>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</si>
  <si>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</si>
  <si>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</si>
  <si>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</si>
  <si>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</si>
  <si>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</si>
  <si>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</si>
  <si>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</si>
  <si>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</si>
  <si>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</si>
  <si>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</si>
  <si>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</si>
  <si>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</si>
  <si>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</si>
  <si>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</si>
  <si>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</si>
  <si>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</si>
  <si>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</si>
  <si>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</si>
  <si>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</si>
  <si>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</si>
  <si>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</si>
  <si>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</si>
  <si>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</si>
  <si>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</si>
  <si>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</si>
  <si>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</si>
  <si>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</si>
  <si>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</si>
  <si>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</si>
  <si>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</si>
  <si>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</si>
  <si>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</si>
  <si>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</si>
  <si>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</si>
  <si>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</si>
  <si>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</si>
  <si>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</si>
  <si>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</si>
  <si>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</si>
  <si>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</si>
  <si>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</si>
  <si>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</si>
  <si>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</si>
  <si>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</si>
  <si>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</si>
  <si>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</si>
  <si>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</si>
  <si>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</si>
  <si>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</si>
  <si>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</si>
  <si>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</si>
  <si>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</si>
  <si>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</si>
  <si>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</si>
  <si>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</si>
  <si>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</si>
  <si>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</si>
  <si>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</si>
  <si>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</si>
  <si>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</si>
  <si>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</si>
  <si>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</si>
  <si>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</si>
  <si>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</si>
  <si>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</si>
  <si>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</si>
  <si>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</si>
  <si>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</si>
  <si>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</si>
  <si>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</si>
  <si>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</si>
  <si>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</si>
  <si>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</si>
  <si>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</si>
  <si>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</si>
  <si>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</si>
  <si>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</si>
  <si>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</si>
  <si>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</si>
  <si>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</si>
  <si>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</si>
  <si>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</si>
  <si>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</si>
  <si>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</si>
  <si>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</si>
  <si>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</si>
  <si>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</si>
  <si>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</si>
  <si>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</si>
  <si>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</si>
  <si>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</si>
  <si>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</si>
  <si>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</si>
  <si>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</si>
  <si>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</si>
  <si>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</si>
  <si>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</si>
  <si>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</si>
  <si>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</si>
  <si>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</si>
  <si>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</si>
  <si>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</si>
  <si>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</si>
  <si>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</si>
  <si>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</si>
  <si>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</si>
  <si>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</si>
  <si>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</si>
  <si>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</si>
  <si>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</si>
  <si>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</si>
  <si>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</si>
  <si>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</si>
  <si>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</si>
  <si>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</si>
  <si>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</si>
  <si>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</si>
  <si>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</si>
  <si>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</si>
  <si>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</si>
  <si>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</si>
  <si>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</si>
  <si>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</si>
  <si>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</si>
  <si>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</si>
  <si>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</si>
  <si>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</si>
  <si>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</si>
  <si>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</si>
  <si>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</si>
  <si>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</si>
  <si>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</si>
  <si>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</si>
  <si>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</si>
  <si>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</si>
  <si>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</si>
  <si>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</si>
  <si>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</si>
  <si>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</si>
  <si>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</si>
  <si>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</si>
  <si>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</si>
  <si>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</si>
  <si>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</si>
  <si>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</si>
  <si>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</si>
  <si>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</si>
  <si>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</si>
  <si>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</si>
  <si>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</si>
  <si>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</si>
  <si>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</si>
  <si>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</si>
  <si>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</si>
  <si>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</si>
  <si>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</si>
  <si>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</si>
  <si>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</si>
  <si>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</si>
  <si>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</si>
  <si>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</si>
  <si>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</si>
  <si>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</si>
  <si>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</si>
  <si>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</si>
  <si>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</si>
  <si>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</si>
  <si>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</si>
  <si>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</si>
  <si>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</si>
  <si>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</si>
  <si>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</si>
  <si>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</si>
  <si>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</si>
  <si>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</si>
  <si>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</si>
  <si>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</si>
  <si>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</si>
  <si>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</si>
  <si>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</si>
  <si>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</si>
  <si>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</si>
  <si>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</si>
  <si>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</si>
  <si>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</si>
  <si>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</si>
  <si>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</si>
  <si>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</si>
  <si>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</si>
  <si>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</si>
  <si>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</si>
  <si>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</si>
  <si>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</si>
  <si>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</si>
  <si>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</si>
  <si>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</si>
  <si>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</si>
  <si>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</si>
  <si>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</si>
  <si>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</si>
  <si>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</si>
  <si>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</si>
  <si>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</si>
  <si>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</si>
  <si>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</si>
  <si>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</si>
  <si>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</si>
  <si>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</si>
  <si>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</si>
  <si>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</si>
  <si>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</si>
  <si>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</si>
  <si>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</si>
  <si>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</si>
  <si>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</si>
  <si>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</si>
  <si>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</si>
  <si>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</si>
  <si>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</si>
  <si>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</si>
  <si>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</si>
  <si>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</si>
  <si>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</si>
  <si>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</si>
  <si>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</si>
  <si>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</si>
  <si>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</si>
  <si>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</si>
  <si>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</si>
  <si>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</si>
  <si>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</si>
  <si>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</si>
  <si>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</si>
  <si>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</si>
  <si>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</si>
  <si>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</si>
  <si>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</si>
  <si>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</si>
  <si>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</si>
  <si>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</si>
  <si>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</si>
  <si>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</si>
  <si>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</si>
  <si>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</si>
  <si>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</si>
  <si>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</si>
  <si>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</si>
  <si>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</si>
  <si>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</si>
  <si>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</si>
  <si>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</si>
  <si>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</si>
  <si>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</si>
  <si>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</si>
  <si>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</si>
  <si>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</si>
  <si>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</si>
  <si>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</si>
  <si>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</si>
  <si>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</si>
  <si>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</si>
  <si>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</si>
  <si>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</si>
  <si>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</si>
  <si>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</si>
  <si>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</si>
  <si>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</si>
  <si>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</si>
  <si>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</si>
  <si>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</si>
  <si>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</si>
  <si>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</si>
  <si>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</si>
  <si>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</si>
  <si>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</si>
  <si>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</si>
  <si>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</si>
  <si>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</si>
  <si>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</si>
  <si>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</si>
  <si>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</si>
  <si>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</si>
  <si>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</si>
  <si>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</si>
  <si>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</si>
  <si>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</si>
  <si>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</si>
  <si>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</si>
  <si>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</si>
  <si>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</si>
  <si>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</si>
  <si>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</si>
  <si>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</si>
  <si>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</si>
  <si>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</si>
  <si>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</si>
  <si>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</si>
  <si>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</si>
  <si>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</si>
  <si>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</si>
  <si>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</si>
  <si>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</si>
  <si>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</si>
  <si>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</si>
  <si>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</si>
  <si>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</si>
  <si>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</si>
  <si>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</si>
  <si>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</si>
  <si>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</si>
  <si>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</si>
  <si>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</si>
  <si>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</si>
  <si>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</si>
  <si>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</si>
  <si>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</si>
  <si>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</si>
  <si>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</si>
  <si>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</si>
  <si>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</si>
  <si>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</si>
  <si>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</si>
  <si>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</si>
  <si>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</si>
  <si>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</si>
  <si>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</si>
  <si>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</si>
  <si>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</si>
  <si>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</si>
  <si>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</si>
  <si>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</si>
  <si>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</si>
  <si>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</si>
  <si>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</si>
  <si>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</si>
  <si>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</si>
  <si>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</si>
  <si>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</si>
  <si>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</si>
  <si>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</si>
  <si>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</si>
  <si>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</si>
  <si>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</si>
  <si>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</si>
  <si>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</si>
  <si>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</si>
  <si>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</si>
  <si>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</si>
  <si>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</si>
  <si>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</si>
  <si>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</si>
  <si>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</si>
  <si>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</si>
  <si>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</si>
  <si>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</si>
  <si>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</si>
  <si>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</si>
  <si>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</si>
  <si>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</si>
  <si>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</si>
  <si>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</si>
  <si>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</si>
  <si>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</si>
  <si>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</si>
  <si>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</si>
  <si>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</si>
  <si>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</si>
  <si>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</si>
  <si>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</si>
  <si>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</si>
  <si>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</si>
  <si>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</si>
  <si>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</si>
  <si>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</si>
  <si>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</si>
  <si>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</si>
  <si>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</si>
  <si>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</si>
  <si>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</si>
  <si>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</si>
  <si>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</si>
  <si>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</si>
  <si>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</si>
  <si>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</si>
  <si>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</si>
  <si>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</si>
  <si>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</si>
  <si>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</si>
  <si>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</si>
  <si>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</si>
  <si>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</si>
  <si>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</si>
  <si>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</si>
  <si>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</si>
  <si>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</si>
  <si>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</si>
  <si>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</si>
  <si>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</si>
  <si>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</si>
  <si>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</si>
  <si>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</si>
  <si>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</si>
  <si>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</si>
  <si>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</si>
  <si>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</si>
  <si>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</si>
  <si>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</si>
  <si>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</si>
  <si>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</si>
  <si>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</si>
  <si>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</si>
  <si>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</si>
  <si>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</si>
  <si>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</si>
  <si>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</si>
  <si>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</si>
  <si>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</si>
  <si>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</si>
  <si>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</si>
  <si>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</si>
  <si>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</si>
  <si>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</si>
  <si>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</si>
  <si>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</si>
  <si>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</si>
  <si>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</si>
  <si>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</si>
  <si>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</si>
  <si>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</si>
  <si>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</si>
  <si>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</si>
  <si>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</si>
  <si>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</si>
  <si>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</si>
  <si>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</si>
  <si>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</si>
  <si>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</si>
  <si>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</si>
  <si>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</si>
  <si>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</si>
  <si>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</si>
  <si>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</si>
  <si>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</si>
  <si>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</si>
  <si>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</si>
  <si>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</si>
  <si>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</si>
  <si>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</si>
  <si>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</si>
  <si>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</si>
  <si>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</si>
  <si>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</si>
  <si>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</si>
  <si>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</si>
  <si>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</si>
  <si>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</si>
  <si>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</si>
  <si>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</si>
  <si>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</si>
  <si>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</si>
  <si>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</si>
  <si>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</si>
  <si>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</si>
  <si>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</si>
  <si>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</si>
  <si>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</si>
  <si>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</si>
  <si>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</si>
  <si>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</si>
  <si>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</si>
  <si>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</si>
  <si>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</si>
  <si>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</si>
  <si>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</si>
  <si>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</si>
  <si>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</si>
  <si>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</si>
  <si>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</si>
  <si>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</si>
  <si>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</si>
  <si>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</si>
  <si>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</si>
  <si>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</si>
  <si>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</si>
  <si>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</si>
  <si>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</si>
  <si>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</si>
  <si>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</si>
  <si>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</si>
  <si>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</si>
  <si>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</si>
  <si>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</si>
  <si>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</si>
  <si>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</si>
  <si>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</si>
  <si>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</si>
  <si>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</si>
  <si>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</si>
  <si>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</si>
  <si>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</si>
  <si>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</si>
  <si>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</si>
  <si>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</si>
  <si>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</si>
  <si>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</si>
  <si>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</si>
  <si>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</si>
  <si>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</si>
  <si>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</si>
  <si>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</si>
  <si>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</si>
  <si>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</si>
  <si>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</si>
  <si>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</si>
  <si>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</si>
  <si>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</si>
  <si>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</si>
  <si>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</si>
  <si>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</si>
  <si>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</si>
  <si>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</si>
  <si>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</si>
  <si>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</si>
  <si>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</si>
  <si>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</si>
  <si>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</si>
  <si>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</si>
  <si>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</si>
  <si>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</si>
  <si>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</si>
  <si>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</si>
  <si>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</si>
  <si>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</si>
  <si>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</si>
  <si>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</si>
  <si>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</si>
  <si>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</si>
  <si>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</si>
  <si>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</si>
  <si>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</si>
  <si>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</si>
  <si>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</si>
  <si>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</si>
  <si>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</si>
  <si>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</si>
  <si>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</si>
  <si>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</si>
  <si>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</si>
  <si>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</si>
  <si>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</si>
  <si>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</si>
  <si>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</si>
  <si>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</si>
  <si>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</si>
  <si>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</si>
  <si>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</si>
  <si>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</si>
  <si>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</si>
  <si>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</si>
  <si>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</si>
  <si>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</si>
  <si>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</si>
  <si>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</si>
  <si>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</si>
  <si>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</si>
  <si>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</si>
  <si>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</si>
  <si>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</si>
  <si>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</si>
  <si>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</si>
  <si>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</si>
  <si>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</si>
  <si>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</si>
  <si>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</si>
  <si>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</si>
  <si>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</si>
  <si>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</si>
  <si>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</si>
  <si>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</si>
  <si>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</si>
  <si>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</si>
  <si>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</si>
  <si>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</si>
  <si>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</si>
  <si>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</si>
  <si>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</si>
  <si>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</si>
  <si>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</si>
  <si>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</si>
  <si>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</si>
  <si>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</si>
  <si>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</si>
  <si>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</si>
  <si>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</si>
  <si>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</si>
  <si>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</si>
  <si>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</si>
  <si>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</si>
  <si>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</si>
  <si>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</si>
  <si>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</si>
  <si>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</si>
  <si>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</si>
  <si>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</si>
  <si>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</si>
  <si>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</si>
  <si>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</si>
  <si>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</si>
  <si>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</si>
  <si>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</si>
  <si>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</si>
  <si>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</si>
  <si>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</si>
  <si>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</si>
  <si>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</si>
  <si>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</si>
  <si>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</si>
  <si>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</si>
  <si>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</si>
  <si>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</si>
  <si>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</si>
  <si>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</si>
  <si>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</si>
  <si>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</si>
  <si>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</si>
  <si>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</si>
  <si>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</si>
  <si>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</si>
  <si>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</si>
  <si>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</si>
  <si>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</si>
  <si>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</si>
  <si>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</si>
  <si>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</si>
  <si>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</si>
  <si>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</si>
  <si>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</si>
  <si>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</si>
  <si>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</si>
  <si>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</si>
  <si>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</si>
  <si>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</si>
  <si>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</si>
  <si>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</si>
  <si>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</si>
  <si>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</si>
  <si>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</si>
  <si>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</si>
  <si>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</si>
  <si>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</si>
  <si>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</si>
  <si>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</si>
  <si>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</si>
  <si>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</si>
  <si>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</si>
  <si>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</si>
  <si>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</si>
  <si>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</si>
  <si>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</si>
  <si>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</si>
  <si>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</si>
  <si>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</si>
  <si>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</si>
  <si>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</si>
  <si>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</si>
  <si>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</si>
  <si>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</si>
  <si>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</si>
  <si>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</si>
  <si>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</si>
  <si>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</si>
  <si>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</si>
  <si>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</si>
  <si>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</si>
  <si>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</si>
  <si>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</si>
  <si>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</si>
  <si>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</si>
  <si>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</si>
  <si>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</si>
  <si>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</si>
  <si>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</si>
  <si>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</si>
  <si>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</si>
  <si>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</si>
  <si>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</si>
  <si>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</si>
  <si>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</si>
  <si>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</si>
  <si>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</si>
  <si>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</si>
  <si>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</si>
  <si>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</si>
  <si>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</si>
  <si>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</si>
  <si>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</si>
  <si>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</si>
  <si>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</si>
  <si>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</si>
  <si>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</si>
  <si>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</si>
  <si>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</si>
  <si>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</si>
  <si>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</si>
  <si>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</si>
  <si>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</si>
  <si>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</si>
  <si>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</si>
  <si>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</si>
  <si>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</si>
  <si>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</si>
  <si>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</si>
  <si>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</si>
  <si>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</si>
  <si>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</si>
  <si>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</si>
  <si>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</si>
  <si>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</si>
  <si>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</si>
  <si>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</si>
  <si>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</si>
  <si>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</si>
  <si>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</si>
  <si>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</si>
  <si>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</si>
  <si>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</si>
  <si>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</si>
  <si>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</si>
  <si>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</si>
  <si>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</si>
  <si>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</si>
  <si>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</si>
  <si>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</si>
  <si>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</si>
  <si>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</si>
  <si>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</si>
  <si>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</si>
  <si>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</si>
  <si>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</si>
  <si>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</si>
  <si>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</si>
  <si>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</si>
  <si>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</si>
  <si>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</si>
  <si>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</si>
  <si>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</si>
  <si>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</si>
  <si>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</si>
  <si>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</si>
  <si>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</si>
  <si>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</si>
  <si>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</si>
  <si>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</si>
  <si>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</si>
  <si>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</si>
  <si>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</si>
  <si>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</si>
  <si>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</si>
  <si>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</si>
  <si>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</si>
  <si>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</si>
  <si>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</si>
  <si>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</si>
  <si>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</si>
  <si>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</si>
  <si>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</si>
  <si>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</si>
  <si>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</si>
  <si>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</si>
  <si>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</si>
  <si>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</si>
  <si>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</si>
  <si>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</si>
  <si>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</si>
  <si>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</si>
  <si>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</si>
  <si>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</si>
  <si>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</si>
  <si>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</si>
  <si>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</si>
  <si>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</si>
  <si>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</si>
  <si>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</si>
  <si>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</si>
  <si>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</si>
  <si>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</si>
  <si>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</si>
  <si>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</si>
  <si>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</si>
  <si>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</si>
  <si>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</si>
  <si>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</si>
  <si>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</si>
  <si>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</si>
  <si>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</si>
  <si>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</si>
  <si>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</si>
  <si>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</si>
  <si>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</si>
  <si>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</si>
  <si>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</si>
  <si>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</si>
  <si>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</si>
  <si>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</si>
  <si>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</si>
  <si>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</si>
  <si>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</si>
  <si>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</si>
  <si>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</si>
  <si>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</si>
  <si>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</si>
  <si>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</si>
  <si>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</si>
  <si>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</si>
  <si>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</si>
  <si>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</si>
  <si>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</si>
  <si>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</si>
  <si>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</si>
  <si>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</si>
  <si>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</si>
  <si>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</si>
  <si>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</si>
  <si>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</si>
  <si>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</si>
  <si>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</si>
  <si>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</si>
  <si>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</si>
  <si>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</si>
  <si>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</si>
  <si>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</si>
  <si>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</si>
  <si>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</si>
  <si>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</si>
  <si>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</si>
  <si>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</si>
  <si>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</si>
  <si>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</si>
  <si>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</si>
  <si>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</si>
  <si>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</si>
  <si>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</si>
  <si>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</si>
  <si>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</si>
  <si>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</si>
  <si>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</si>
  <si>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</si>
  <si>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</si>
  <si>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</si>
  <si>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</si>
  <si>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</si>
  <si>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</si>
  <si>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</si>
  <si>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</si>
  <si>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</si>
  <si>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</si>
  <si>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</si>
  <si>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</si>
  <si>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</si>
  <si>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</si>
  <si>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</si>
  <si>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</si>
  <si>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</si>
  <si>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</si>
  <si>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</si>
  <si>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</si>
  <si>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</si>
  <si>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</si>
  <si>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</si>
  <si>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</si>
  <si>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</si>
  <si>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</si>
  <si>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</si>
  <si>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</si>
  <si>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</si>
  <si>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</si>
  <si>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</si>
  <si>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</si>
  <si>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</si>
  <si>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</si>
  <si>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</si>
  <si>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</si>
  <si>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</si>
  <si>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</si>
  <si>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</si>
  <si>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</si>
  <si>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</si>
  <si>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</si>
  <si>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</si>
  <si>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</si>
  <si>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</si>
  <si>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</si>
  <si>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</si>
  <si>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</si>
  <si>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</si>
  <si>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</si>
  <si>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</si>
  <si>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</si>
  <si>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</si>
  <si>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</si>
  <si>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</si>
  <si>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</si>
  <si>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</si>
  <si>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</si>
  <si>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</si>
  <si>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</si>
  <si>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</si>
  <si>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</si>
  <si>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</si>
  <si>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</si>
  <si>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</si>
  <si>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</si>
  <si>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</si>
  <si>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</si>
  <si>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</si>
  <si>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</si>
  <si>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</si>
  <si>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</si>
  <si>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</si>
  <si>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</si>
  <si>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</si>
  <si>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</si>
  <si>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</si>
  <si>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</si>
  <si>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</si>
  <si>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</si>
  <si>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</si>
  <si>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</si>
  <si>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</si>
  <si>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</si>
  <si>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</si>
  <si>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</si>
  <si>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</si>
  <si>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</si>
  <si>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</si>
  <si>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</si>
  <si>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</si>
  <si>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</si>
  <si>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</si>
  <si>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</si>
  <si>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</si>
  <si>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</si>
  <si>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</si>
  <si>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</si>
  <si>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</si>
  <si>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</si>
  <si>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</si>
  <si>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</si>
  <si>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</si>
  <si>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</si>
  <si>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</si>
  <si>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</si>
  <si>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</si>
  <si>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</si>
  <si>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</si>
  <si>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</si>
  <si>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</si>
  <si>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</si>
  <si>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</si>
  <si>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</si>
  <si>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</si>
  <si>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</si>
  <si>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</si>
  <si>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</si>
  <si>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</si>
  <si>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</si>
  <si>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</si>
  <si>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</si>
  <si>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</si>
  <si>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</si>
  <si>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</si>
  <si>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</si>
  <si>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</si>
  <si>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</si>
  <si>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</si>
  <si>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</si>
  <si>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</si>
  <si>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</si>
  <si>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</si>
  <si>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</si>
  <si>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</si>
  <si>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</si>
  <si>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</si>
  <si>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</si>
  <si>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</si>
  <si>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</si>
  <si>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</si>
  <si>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</si>
  <si>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</si>
  <si>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</si>
  <si>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</si>
  <si>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</si>
  <si>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</si>
  <si>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</si>
  <si>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</si>
  <si>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</si>
  <si>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</si>
  <si>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</si>
  <si>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</si>
  <si>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</si>
  <si>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</si>
  <si>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</si>
  <si>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</si>
  <si>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</si>
  <si>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</si>
  <si>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</si>
  <si>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</si>
  <si>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</si>
  <si>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</si>
  <si>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</si>
  <si>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</si>
  <si>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</si>
  <si>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</si>
  <si>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</si>
  <si>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</si>
  <si>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</si>
  <si>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</si>
  <si>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</si>
  <si>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</si>
  <si>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</si>
  <si>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</si>
  <si>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</si>
  <si>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</si>
  <si>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</si>
  <si>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</si>
  <si>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</si>
  <si>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</si>
  <si>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</si>
  <si>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</si>
  <si>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</si>
  <si>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</si>
  <si>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</si>
  <si>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</si>
  <si>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</si>
  <si>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</si>
  <si>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</si>
  <si>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</si>
  <si>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</si>
  <si>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</si>
  <si>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</si>
  <si>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</si>
  <si>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</si>
  <si>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</si>
  <si>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</si>
  <si>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</si>
  <si>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</si>
  <si>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</si>
  <si>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</si>
  <si>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</si>
  <si>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</si>
  <si>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</si>
  <si>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</si>
  <si>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</si>
  <si>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</si>
  <si>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</si>
  <si>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</si>
  <si>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</si>
  <si>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</si>
  <si>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</si>
  <si>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</si>
  <si>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</si>
  <si>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</si>
  <si>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</si>
  <si>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</si>
  <si>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</si>
  <si>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</si>
  <si>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</si>
  <si>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</si>
  <si>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</si>
  <si>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</si>
  <si>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</si>
  <si>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</si>
  <si>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</si>
  <si>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</si>
  <si>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</si>
  <si>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</si>
  <si>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</si>
  <si>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</si>
  <si>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</si>
  <si>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</si>
  <si>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</si>
  <si>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</si>
  <si>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</si>
  <si>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</si>
  <si>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</si>
  <si>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</si>
  <si>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</si>
  <si>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</si>
  <si>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</si>
  <si>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</si>
  <si>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</si>
  <si>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</si>
  <si>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</si>
  <si>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</si>
  <si>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</si>
  <si>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</si>
  <si>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</si>
  <si>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</si>
  <si>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</si>
  <si>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</si>
  <si>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</si>
  <si>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</si>
  <si>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</si>
  <si>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</si>
  <si>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</si>
  <si>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</si>
  <si>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</si>
  <si>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</si>
  <si>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</si>
  <si>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</si>
  <si>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</si>
  <si>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</si>
  <si>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</si>
  <si>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</si>
  <si>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</si>
  <si>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</si>
  <si>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</si>
  <si>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</si>
  <si>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</si>
  <si>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</si>
  <si>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</si>
  <si>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</si>
  <si>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</si>
  <si>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</si>
  <si>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</si>
  <si>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</si>
  <si>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</si>
  <si>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</si>
  <si>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</si>
  <si>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</si>
  <si>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</si>
  <si>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</si>
  <si>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</si>
  <si>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</si>
  <si>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</si>
  <si>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</si>
  <si>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</si>
  <si>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</si>
  <si>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</si>
  <si>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</si>
  <si>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</si>
  <si>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</si>
  <si>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</si>
  <si>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</si>
  <si>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</si>
  <si>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</si>
  <si>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</si>
  <si>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</si>
  <si>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</si>
  <si>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</si>
  <si>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</si>
  <si>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</si>
  <si>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</si>
  <si>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</si>
  <si>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</si>
  <si>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</si>
  <si>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</si>
  <si>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</si>
  <si>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</si>
  <si>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</si>
  <si>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</si>
  <si>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</si>
  <si>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</si>
  <si>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</si>
  <si>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</si>
  <si>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</si>
  <si>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</si>
  <si>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</si>
  <si>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</si>
  <si>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</si>
  <si>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</si>
  <si>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</si>
  <si>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</si>
  <si>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</si>
  <si>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</si>
  <si>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</si>
  <si>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</si>
  <si>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</si>
  <si>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</si>
  <si>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</si>
  <si>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</si>
  <si>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</si>
  <si>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</si>
  <si>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</si>
  <si>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</si>
  <si>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</si>
  <si>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</si>
  <si>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</si>
  <si>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</si>
  <si>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</si>
  <si>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</si>
  <si>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</si>
  <si>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</si>
  <si>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</si>
  <si>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</si>
  <si>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</si>
  <si>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</si>
  <si>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</si>
  <si>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</si>
  <si>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</si>
  <si>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</si>
  <si>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</si>
  <si>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</si>
  <si>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</si>
  <si>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</si>
  <si>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</si>
  <si>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</si>
  <si>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</si>
  <si>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</si>
  <si>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</si>
  <si>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</si>
  <si>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</si>
  <si>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</si>
  <si>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</si>
  <si>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</si>
  <si>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</si>
  <si>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</si>
  <si>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</si>
  <si>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</si>
  <si>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</si>
  <si>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</si>
  <si>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</si>
  <si>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</si>
  <si>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</si>
  <si>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</si>
  <si>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</si>
  <si>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</si>
  <si>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</si>
  <si>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</si>
  <si>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</si>
  <si>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</si>
  <si>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</si>
  <si>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</si>
  <si>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</si>
  <si>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</si>
  <si>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</si>
  <si>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</si>
  <si>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</si>
  <si>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</si>
  <si>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</si>
  <si>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</si>
  <si>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</si>
  <si>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</si>
  <si>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</si>
  <si>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</si>
  <si>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</si>
  <si>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</si>
  <si>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</si>
  <si>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</si>
  <si>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</si>
  <si>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</si>
  <si>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</si>
  <si>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</si>
  <si>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</si>
  <si>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</si>
  <si>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</si>
  <si>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</si>
  <si>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</si>
  <si>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</si>
  <si>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</si>
  <si>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</si>
  <si>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</si>
  <si>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</si>
  <si>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</si>
  <si>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</si>
  <si>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</si>
  <si>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</si>
  <si>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</si>
  <si>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</si>
  <si>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</si>
  <si>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</si>
  <si>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</si>
  <si>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</si>
  <si>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</si>
  <si>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</si>
  <si>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</si>
  <si>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</si>
  <si>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</si>
  <si>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</si>
  <si>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</si>
  <si>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</si>
  <si>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</si>
  <si>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</si>
  <si>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</si>
  <si>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</si>
  <si>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</si>
  <si>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</si>
  <si>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</si>
  <si>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</si>
  <si>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</si>
  <si>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</si>
  <si>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</si>
  <si>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</si>
  <si>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</si>
  <si>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</si>
  <si>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</si>
  <si>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</si>
  <si>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</si>
  <si>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</si>
  <si>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</si>
  <si>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</si>
  <si>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</si>
  <si>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</si>
  <si>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</si>
  <si>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</si>
  <si>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</si>
  <si>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</si>
  <si>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</si>
  <si>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</si>
  <si>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</si>
  <si>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</si>
  <si>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</si>
  <si>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</si>
  <si>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</si>
  <si>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</si>
  <si>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</si>
  <si>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</si>
  <si>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</si>
  <si>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</si>
  <si>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</si>
  <si>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</si>
  <si>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</si>
  <si>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</si>
  <si>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</si>
  <si>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</si>
  <si>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</si>
  <si>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</si>
  <si>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</si>
  <si>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</si>
  <si>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</si>
  <si>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</si>
  <si>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</si>
  <si>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</si>
  <si>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</si>
  <si>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</si>
  <si>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</si>
  <si>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</si>
  <si>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</si>
  <si>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</si>
  <si>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</si>
  <si>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</si>
  <si>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</si>
  <si>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</si>
  <si>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</si>
  <si>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</si>
  <si>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</si>
  <si>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</si>
  <si>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</si>
  <si>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</si>
  <si>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</si>
  <si>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</si>
  <si>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</si>
  <si>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</si>
  <si>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</si>
  <si>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</si>
  <si>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</si>
  <si>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</si>
  <si>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</si>
  <si>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</si>
  <si>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</si>
  <si>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</si>
  <si>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</si>
  <si>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</si>
  <si>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</si>
  <si>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</si>
  <si>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</si>
  <si>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</si>
  <si>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</si>
  <si>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</si>
  <si>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</si>
  <si>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</si>
  <si>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</si>
  <si>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</si>
  <si>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</si>
  <si>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</si>
  <si>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</si>
  <si>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</si>
  <si>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</si>
  <si>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</si>
  <si>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</si>
  <si>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</si>
  <si>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</si>
  <si>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</si>
  <si>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</si>
  <si>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</si>
  <si>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</si>
  <si>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</si>
  <si>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</si>
  <si>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</si>
  <si>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</si>
  <si>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</si>
  <si>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</si>
  <si>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</si>
  <si>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</si>
  <si>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</si>
  <si>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</si>
  <si>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</si>
  <si>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</si>
  <si>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</si>
  <si>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</si>
  <si>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</si>
  <si>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</si>
  <si>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</si>
  <si>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</si>
  <si>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</si>
  <si>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</si>
  <si>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</si>
  <si>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</si>
  <si>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</si>
  <si>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</si>
  <si>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</si>
  <si>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</si>
  <si>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</si>
  <si>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</si>
  <si>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</si>
  <si>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</si>
  <si>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</si>
  <si>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</si>
  <si>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</si>
  <si>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</si>
  <si>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</si>
  <si>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</si>
  <si>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</si>
  <si>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</si>
  <si>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</si>
  <si>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</si>
  <si>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</si>
  <si>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</si>
  <si>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</si>
  <si>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</si>
  <si>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</si>
  <si>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</si>
  <si>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</si>
  <si>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</si>
  <si>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</si>
  <si>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</si>
  <si>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</si>
  <si>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</si>
  <si>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</si>
  <si>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</si>
  <si>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</si>
  <si>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</si>
  <si>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</si>
  <si>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</si>
  <si>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</si>
  <si>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</si>
  <si>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</si>
  <si>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</si>
  <si>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</si>
  <si>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</si>
  <si>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</si>
  <si>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</si>
  <si>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</si>
  <si>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</si>
  <si>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</si>
  <si>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</si>
  <si>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</si>
  <si>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</si>
  <si>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</si>
  <si>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</si>
  <si>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</si>
  <si>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</si>
  <si>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</si>
  <si>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</si>
  <si>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</si>
  <si>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</si>
  <si>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</si>
  <si>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</si>
  <si>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</si>
  <si>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</si>
  <si>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</si>
  <si>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</si>
  <si>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</si>
  <si>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</si>
  <si>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</si>
  <si>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</si>
  <si>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</si>
  <si>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</si>
  <si>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</si>
  <si>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</si>
  <si>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</si>
  <si>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</si>
  <si>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</si>
  <si>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</si>
  <si>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</si>
  <si>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</si>
  <si>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</si>
  <si>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</si>
  <si>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</si>
  <si>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</si>
  <si>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</si>
  <si>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</si>
  <si>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</si>
  <si>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</si>
  <si>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</si>
  <si>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</si>
  <si>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</si>
  <si>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</si>
  <si>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</si>
  <si>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</si>
  <si>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</si>
  <si>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</si>
  <si>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</si>
  <si>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</si>
  <si>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</si>
  <si>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</si>
  <si>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</si>
  <si>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</si>
  <si>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</si>
  <si>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</si>
  <si>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</si>
  <si>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</si>
  <si>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</si>
  <si>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</si>
  <si>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</si>
  <si>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</si>
  <si>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</si>
  <si>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</si>
  <si>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</si>
  <si>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</si>
  <si>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</si>
  <si>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</si>
  <si>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</si>
  <si>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</si>
  <si>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</si>
  <si>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</si>
  <si>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</si>
  <si>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</si>
  <si>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</si>
  <si>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</si>
  <si>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</si>
  <si>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</si>
  <si>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</si>
  <si>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</si>
  <si>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</si>
  <si>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</si>
  <si>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</si>
  <si>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</si>
  <si>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</si>
  <si>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</si>
  <si>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</si>
  <si>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</si>
  <si>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</si>
  <si>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</si>
  <si>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</si>
  <si>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</si>
  <si>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</si>
  <si>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</si>
  <si>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</si>
  <si>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</si>
  <si>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</si>
  <si>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</si>
  <si>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</si>
  <si>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</si>
  <si>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</si>
  <si>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</si>
  <si>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</si>
  <si>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</si>
  <si>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</si>
  <si>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</si>
  <si>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</si>
  <si>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</si>
  <si>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</si>
  <si>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</si>
  <si>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</si>
  <si>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</si>
  <si>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</si>
  <si>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</si>
  <si>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</si>
  <si>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</si>
  <si>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</si>
  <si>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</si>
  <si>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</si>
  <si>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</si>
  <si>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</si>
  <si>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</si>
  <si>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</si>
  <si>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</si>
  <si>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</si>
  <si>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</si>
  <si>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</si>
  <si>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</si>
  <si>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</si>
  <si>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</si>
  <si>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</si>
  <si>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</si>
  <si>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</si>
  <si>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</si>
  <si>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</si>
  <si>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</si>
  <si>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</si>
  <si>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</si>
  <si>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</si>
  <si>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</si>
  <si>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</si>
  <si>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</si>
  <si>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</si>
  <si>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</si>
  <si>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</si>
  <si>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</si>
  <si>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</si>
  <si>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</si>
  <si>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</si>
  <si>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</si>
  <si>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</si>
  <si>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</si>
  <si>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</si>
  <si>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</si>
  <si>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</si>
  <si>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</si>
  <si>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</si>
  <si>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</si>
  <si>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</si>
  <si>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</si>
  <si>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</si>
  <si>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</si>
  <si>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</si>
  <si>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</si>
  <si>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</si>
  <si>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</si>
  <si>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</si>
  <si>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</si>
  <si>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</si>
  <si>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</si>
  <si>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</si>
  <si>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</si>
  <si>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</si>
  <si>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</si>
  <si>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</si>
  <si>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</si>
  <si>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</si>
  <si>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</si>
  <si>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</si>
  <si>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</si>
  <si>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</si>
  <si>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</si>
  <si>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</si>
  <si>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</si>
  <si>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</si>
  <si>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</si>
  <si>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</si>
  <si>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</si>
  <si>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</si>
  <si>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</si>
  <si>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</si>
  <si>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</si>
  <si>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</si>
  <si>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</si>
  <si>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</si>
  <si>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</si>
  <si>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</si>
  <si>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</si>
  <si>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</si>
  <si>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</si>
  <si>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</si>
  <si>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</si>
  <si>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</si>
  <si>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</si>
  <si>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</si>
  <si>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</si>
  <si>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</si>
  <si>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</si>
  <si>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</si>
  <si>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</si>
  <si>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</si>
  <si>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</si>
  <si>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</si>
  <si>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</si>
  <si>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</si>
  <si>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</si>
  <si>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</si>
  <si>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</si>
  <si>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</si>
  <si>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</si>
  <si>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</si>
  <si>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</si>
  <si>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</si>
  <si>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</si>
  <si>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</si>
  <si>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</si>
  <si>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</si>
  <si>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</si>
  <si>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</si>
  <si>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</si>
  <si>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</si>
  <si>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</si>
  <si>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</si>
  <si>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</si>
  <si>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</si>
  <si>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</si>
  <si>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</si>
  <si>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</si>
  <si>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</si>
  <si>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</si>
  <si>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</si>
  <si>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</si>
  <si>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</si>
  <si>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</si>
  <si>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</si>
  <si>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</si>
  <si>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</si>
  <si>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</si>
  <si>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</si>
  <si>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</si>
  <si>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</si>
  <si>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</si>
  <si>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</si>
  <si>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</si>
  <si>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</si>
  <si>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</si>
  <si>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</si>
  <si>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</si>
  <si>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</si>
  <si>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</si>
  <si>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</si>
  <si>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</si>
  <si>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</si>
  <si>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</si>
  <si>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</si>
  <si>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</si>
  <si>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</si>
  <si>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</si>
  <si>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</si>
  <si>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</si>
  <si>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</si>
  <si>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</si>
  <si>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</si>
  <si>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</si>
  <si>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</si>
  <si>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</si>
  <si>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</si>
  <si>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</si>
  <si>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</si>
  <si>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</si>
  <si>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</si>
  <si>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</si>
  <si>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</si>
  <si>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</si>
  <si>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</si>
  <si>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</si>
  <si>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</si>
  <si>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</si>
  <si>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</si>
  <si>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</si>
  <si>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</si>
  <si>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</si>
  <si>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</si>
  <si>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</si>
  <si>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</si>
  <si>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</si>
  <si>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</si>
  <si>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</si>
  <si>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</si>
  <si>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</si>
  <si>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</si>
  <si>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</si>
  <si>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</si>
  <si>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</si>
  <si>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</si>
  <si>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</si>
  <si>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</si>
  <si>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</si>
  <si>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</si>
  <si>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</si>
  <si>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</si>
  <si>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</si>
  <si>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</si>
  <si>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</si>
  <si>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</si>
  <si>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</si>
  <si>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</si>
  <si>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</si>
  <si>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</si>
  <si>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</si>
  <si>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</si>
  <si>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</si>
  <si>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</si>
  <si>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</si>
  <si>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</si>
  <si>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</si>
  <si>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</si>
  <si>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</si>
  <si>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</si>
  <si>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</si>
  <si>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</si>
  <si>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</si>
  <si>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</si>
  <si>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</si>
  <si>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</si>
  <si>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</si>
  <si>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</si>
  <si>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</si>
  <si>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</si>
  <si>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</si>
  <si>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</si>
  <si>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</si>
  <si>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</si>
  <si>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</si>
  <si>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</si>
  <si>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</si>
  <si>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</si>
  <si>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</si>
  <si>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</si>
  <si>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</si>
  <si>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</si>
  <si>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</si>
  <si>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</si>
  <si>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</si>
  <si>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</si>
  <si>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</si>
  <si>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</si>
  <si>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</si>
  <si>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</si>
  <si>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</si>
  <si>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</si>
  <si>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</si>
  <si>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</si>
  <si>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</si>
  <si>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</si>
  <si>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</si>
  <si>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</si>
  <si>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</si>
  <si>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</si>
  <si>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</si>
  <si>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</si>
  <si>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</si>
  <si>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</si>
  <si>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</si>
  <si>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</si>
  <si>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</si>
  <si>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</si>
  <si>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</si>
  <si>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</si>
  <si>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</si>
  <si>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</si>
  <si>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</si>
  <si>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</si>
  <si>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</si>
  <si>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</si>
  <si>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</si>
  <si>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</si>
  <si>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</si>
  <si>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</si>
  <si>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</si>
  <si>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</si>
  <si>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</si>
  <si>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</si>
  <si>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</si>
  <si>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</si>
  <si>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</si>
  <si>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</si>
  <si>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</si>
  <si>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</si>
  <si>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</si>
  <si>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</si>
  <si>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</si>
  <si>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</si>
  <si>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</si>
  <si>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</si>
  <si>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</si>
  <si>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</si>
  <si>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</si>
  <si>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</si>
  <si>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</si>
  <si>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</si>
  <si>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</si>
  <si>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</si>
  <si>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</si>
  <si>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</si>
  <si>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</si>
  <si>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</si>
  <si>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</si>
  <si>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</si>
  <si>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</si>
  <si>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</si>
  <si>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</si>
  <si>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</si>
  <si>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</si>
  <si>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</si>
  <si>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</si>
  <si>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</si>
  <si>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</si>
  <si>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</si>
  <si>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</si>
  <si>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</si>
  <si>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</si>
  <si>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</si>
  <si>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</si>
  <si>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</si>
  <si>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</si>
  <si>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</si>
  <si>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</si>
  <si>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</si>
  <si>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</si>
  <si>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</si>
  <si>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</si>
  <si>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</si>
  <si>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</si>
  <si>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</si>
  <si>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</si>
  <si>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</si>
  <si>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</si>
  <si>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</si>
  <si>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</si>
  <si>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</si>
  <si>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</si>
  <si>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</si>
  <si>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</si>
  <si>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</si>
  <si>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</si>
  <si>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</si>
  <si>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</si>
  <si>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</si>
  <si>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</si>
  <si>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</si>
  <si>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</si>
  <si>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</si>
  <si>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</si>
  <si>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</si>
  <si>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</si>
  <si>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</si>
  <si>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</si>
  <si>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</si>
  <si>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</si>
  <si>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</si>
  <si>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</si>
  <si>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</si>
  <si>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</si>
  <si>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</si>
  <si>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</si>
  <si>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</si>
  <si>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</si>
  <si>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</si>
  <si>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</si>
  <si>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</si>
  <si>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</si>
  <si>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</si>
  <si>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</si>
  <si>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</si>
  <si>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</si>
  <si>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</si>
  <si>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</si>
  <si>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</si>
  <si>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</si>
  <si>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</si>
  <si>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</si>
  <si>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</si>
  <si>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</si>
  <si>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</si>
  <si>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</si>
  <si>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</si>
  <si>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</si>
  <si>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</si>
  <si>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</si>
  <si>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</si>
  <si>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</si>
  <si>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</si>
  <si>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</si>
  <si>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</si>
  <si>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</si>
  <si>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</si>
  <si>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</si>
  <si>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</si>
  <si>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</si>
  <si>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</si>
  <si>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</si>
  <si>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</si>
  <si>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</si>
  <si>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</si>
  <si>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</si>
  <si>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</si>
  <si>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</si>
  <si>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</si>
  <si>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</si>
  <si>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</si>
  <si>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</si>
  <si>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</si>
  <si>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</si>
  <si>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</si>
  <si>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</si>
  <si>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</si>
  <si>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</si>
  <si>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</si>
  <si>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</si>
  <si>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</si>
  <si>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</si>
  <si>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</si>
  <si>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</si>
  <si>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</si>
  <si>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</si>
  <si>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</si>
  <si>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</si>
  <si>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</si>
  <si>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</si>
  <si>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</si>
  <si>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</si>
  <si>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</si>
  <si>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</si>
  <si>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</si>
  <si>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</si>
  <si>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</si>
  <si>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</si>
  <si>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</si>
  <si>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</si>
  <si>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</si>
  <si>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</si>
  <si>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</si>
  <si>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</si>
  <si>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</si>
  <si>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</si>
  <si>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</si>
  <si>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</si>
  <si>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</si>
  <si>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</si>
  <si>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</si>
  <si>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</si>
  <si>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</si>
  <si>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</si>
  <si>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</si>
  <si>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</si>
  <si>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</si>
  <si>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</si>
  <si>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</si>
  <si>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</si>
  <si>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</si>
  <si>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</si>
  <si>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</si>
  <si>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</si>
  <si>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</si>
  <si>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</si>
  <si>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</si>
  <si>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</si>
  <si>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</si>
  <si>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</si>
  <si>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</si>
  <si>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</si>
  <si>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</si>
  <si>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</si>
  <si>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</si>
  <si>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</si>
  <si>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</si>
  <si>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</si>
  <si>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</si>
  <si>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</si>
  <si>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</si>
  <si>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</si>
  <si>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</si>
  <si>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</si>
  <si>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</si>
  <si>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</si>
  <si>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</si>
  <si>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</si>
  <si>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</si>
  <si>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</si>
  <si>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</si>
  <si>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</si>
  <si>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</si>
  <si>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</si>
  <si>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</si>
  <si>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</si>
  <si>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</si>
  <si>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</si>
  <si>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</si>
  <si>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</si>
  <si>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</si>
  <si>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</si>
  <si>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</si>
  <si>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</si>
  <si>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</si>
  <si>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</si>
  <si>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</si>
  <si>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</si>
  <si>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</si>
  <si>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</si>
  <si>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</si>
  <si>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</si>
  <si>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</si>
  <si>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</si>
  <si>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</si>
  <si>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</si>
  <si>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</si>
  <si>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</si>
  <si>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</si>
  <si>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</si>
  <si>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</si>
  <si>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</si>
  <si>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</si>
  <si>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</si>
  <si>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</si>
  <si>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</si>
  <si>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</si>
  <si>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</si>
  <si>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</si>
  <si>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</si>
  <si>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</si>
  <si>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</si>
  <si>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</si>
  <si>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</si>
  <si>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</si>
  <si>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</si>
  <si>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</si>
  <si>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</si>
  <si>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</si>
  <si>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</si>
  <si>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</si>
  <si>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</si>
  <si>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</si>
  <si>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</si>
  <si>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</si>
  <si>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</si>
  <si>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</si>
  <si>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</si>
  <si>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</si>
  <si>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</si>
  <si>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</si>
  <si>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</si>
  <si>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</si>
  <si>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</si>
  <si>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</si>
  <si>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</si>
  <si>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</si>
  <si>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</si>
  <si>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</si>
  <si>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</si>
  <si>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</si>
  <si>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</si>
  <si>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</si>
  <si>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</si>
  <si>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</si>
  <si>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</si>
  <si>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</si>
  <si>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</si>
  <si>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</si>
  <si>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</si>
  <si>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</si>
  <si>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</si>
  <si>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</si>
  <si>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</si>
  <si>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</si>
  <si>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</si>
  <si>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</si>
  <si>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</si>
  <si>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</si>
  <si>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</si>
  <si>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</si>
  <si>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</si>
  <si>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</si>
  <si>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</si>
  <si>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</si>
  <si>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</si>
  <si>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</si>
  <si>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</si>
  <si>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</si>
  <si>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</si>
  <si>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</si>
  <si>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</si>
  <si>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</si>
  <si>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</si>
  <si>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</si>
  <si>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</si>
  <si>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</si>
  <si>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</si>
  <si>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</si>
  <si>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</si>
  <si>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</si>
  <si>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</si>
  <si>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</si>
  <si>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</si>
  <si>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</si>
  <si>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</si>
  <si>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</si>
  <si>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</si>
  <si>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</si>
  <si>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</si>
  <si>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</si>
  <si>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</si>
  <si>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</si>
  <si>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</si>
  <si>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</si>
  <si>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</si>
  <si>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</si>
  <si>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</si>
  <si>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</si>
  <si>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</si>
  <si>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</si>
  <si>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</si>
  <si>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</si>
  <si>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</si>
  <si>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</si>
  <si>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</si>
  <si>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</si>
  <si>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</si>
  <si>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</si>
  <si>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</si>
  <si>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</si>
  <si>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</si>
  <si>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</si>
  <si>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</si>
  <si>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</si>
  <si>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</si>
  <si>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</si>
  <si>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</si>
  <si>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</si>
  <si>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</si>
  <si>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</si>
  <si>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</si>
  <si>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</si>
  <si>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</si>
  <si>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</si>
  <si>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</si>
  <si>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</si>
  <si>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</si>
  <si>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</si>
  <si>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</si>
  <si>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</si>
  <si>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</si>
  <si>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</si>
  <si>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</si>
  <si>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</si>
  <si>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</si>
  <si>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</si>
  <si>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</si>
  <si>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</si>
  <si>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</si>
  <si>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</si>
  <si>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</si>
  <si>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</si>
  <si>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</si>
  <si>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</si>
  <si>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</si>
  <si>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</si>
  <si>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</si>
  <si>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</si>
  <si>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</si>
  <si>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</si>
  <si>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</si>
  <si>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</si>
  <si>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</si>
  <si>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</si>
  <si>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</si>
  <si>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</si>
  <si>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</si>
  <si>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</si>
  <si>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</si>
  <si>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</si>
  <si>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</si>
  <si>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</si>
  <si>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</si>
  <si>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</si>
  <si>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</si>
  <si>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</si>
  <si>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</si>
  <si>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</si>
  <si>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</si>
  <si>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</si>
  <si>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</si>
  <si>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</si>
  <si>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</si>
  <si>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</si>
  <si>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</si>
  <si>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</si>
  <si>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</si>
  <si>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</si>
  <si>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</si>
  <si>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</si>
  <si>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</si>
  <si>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</si>
  <si>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</si>
  <si>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</si>
  <si>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</si>
  <si>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</si>
  <si>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</si>
  <si>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</si>
  <si>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</si>
  <si>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</si>
  <si>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</si>
  <si>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</si>
  <si>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</si>
  <si>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</si>
  <si>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</si>
  <si>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</si>
  <si>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</si>
  <si>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</si>
  <si>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</si>
  <si>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</si>
  <si>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</si>
  <si>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</si>
  <si>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</si>
  <si>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</si>
  <si>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</si>
  <si>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</si>
  <si>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</si>
  <si>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</si>
  <si>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</si>
  <si>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</si>
  <si>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</si>
  <si>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</si>
  <si>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</si>
  <si>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</si>
  <si>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</si>
  <si>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</si>
  <si>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</si>
  <si>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</si>
  <si>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</si>
  <si>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</si>
  <si>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</si>
  <si>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</si>
  <si>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</si>
  <si>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</si>
  <si>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</si>
  <si>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</si>
  <si>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</si>
  <si>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</si>
  <si>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</si>
  <si>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</si>
  <si>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</si>
  <si>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</si>
  <si>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</si>
  <si>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</si>
  <si>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</si>
  <si>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</si>
  <si>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</si>
  <si>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</si>
  <si>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</si>
  <si>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</si>
  <si>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</si>
  <si>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</si>
  <si>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</si>
  <si>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</si>
  <si>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</si>
  <si>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</si>
  <si>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</si>
  <si>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</si>
  <si>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</si>
  <si>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</si>
  <si>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</si>
  <si>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</si>
  <si>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</si>
  <si>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</si>
  <si>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</si>
  <si>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</si>
  <si>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</si>
  <si>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</si>
  <si>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</si>
  <si>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</si>
  <si>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</si>
  <si>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</si>
  <si>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</si>
  <si>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</si>
  <si>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</si>
  <si>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</si>
  <si>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</si>
  <si>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</si>
  <si>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</si>
  <si>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</si>
  <si>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</si>
  <si>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</si>
  <si>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</si>
  <si>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</si>
  <si>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</si>
  <si>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</si>
  <si>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</si>
  <si>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</si>
  <si>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</si>
  <si>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</si>
  <si>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</si>
  <si>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</si>
  <si>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</si>
  <si>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</si>
  <si>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</si>
  <si>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</si>
  <si>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</si>
  <si>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</si>
  <si>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</si>
  <si>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</si>
  <si>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</si>
  <si>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</si>
  <si>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</si>
  <si>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</si>
  <si>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</si>
  <si>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</si>
  <si>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</si>
  <si>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</si>
  <si>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</si>
  <si>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</si>
  <si>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</si>
  <si>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</si>
  <si>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</si>
  <si>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</si>
  <si>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</si>
  <si>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</si>
  <si>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</si>
  <si>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</si>
  <si>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</si>
  <si>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</si>
  <si>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</si>
  <si>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</si>
  <si>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</si>
  <si>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</si>
  <si>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</si>
  <si>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</si>
  <si>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</si>
  <si>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</si>
  <si>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</si>
  <si>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</si>
  <si>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</si>
  <si>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</si>
  <si>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</si>
  <si>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</si>
  <si>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</si>
  <si>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</si>
  <si>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</si>
  <si>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</si>
  <si>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</si>
  <si>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</si>
  <si>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</si>
  <si>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</si>
  <si>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</si>
  <si>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</si>
  <si>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</si>
  <si>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</si>
  <si>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</si>
  <si>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</si>
  <si>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</si>
  <si>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</si>
  <si>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</si>
  <si>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</si>
  <si>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</si>
  <si>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</si>
  <si>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</si>
  <si>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</si>
  <si>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</si>
  <si>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</si>
  <si>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</si>
  <si>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</si>
  <si>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</si>
  <si>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</si>
  <si>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</si>
  <si>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</si>
  <si>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</si>
  <si>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</si>
  <si>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</si>
  <si>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</si>
  <si>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</si>
  <si>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</si>
  <si>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</si>
  <si>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</si>
  <si>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</si>
  <si>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</si>
  <si>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</si>
  <si>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</si>
  <si>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</si>
  <si>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</si>
  <si>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</si>
  <si>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</si>
  <si>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</si>
  <si>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</si>
  <si>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</si>
  <si>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</si>
  <si>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</si>
  <si>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</si>
  <si>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</si>
  <si>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</si>
  <si>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</si>
  <si>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</si>
  <si>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</si>
  <si>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</si>
  <si>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</si>
  <si>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</si>
  <si>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</si>
  <si>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</si>
  <si>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</si>
  <si>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</si>
  <si>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</si>
  <si>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</si>
  <si>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</si>
  <si>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</si>
  <si>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</si>
  <si>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</si>
  <si>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</si>
  <si>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</si>
  <si>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</si>
  <si>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</si>
  <si>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</si>
  <si>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</si>
  <si>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</si>
  <si>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</si>
  <si>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</si>
  <si>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</si>
  <si>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</si>
  <si>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</si>
  <si>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</si>
  <si>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</si>
  <si>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</si>
  <si>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</si>
  <si>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</si>
  <si>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</si>
  <si>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</si>
  <si>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</si>
  <si>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</si>
  <si>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</si>
  <si>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</si>
  <si>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</si>
  <si>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</si>
  <si>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</si>
  <si>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</si>
  <si>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</si>
  <si>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</si>
  <si>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</si>
  <si>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</si>
  <si>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</si>
  <si>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</si>
  <si>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</si>
  <si>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</si>
  <si>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</si>
  <si>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</si>
  <si>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</si>
  <si>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</si>
  <si>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</si>
  <si>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</si>
  <si>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</si>
  <si>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</si>
  <si>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</si>
  <si>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</si>
  <si>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</si>
  <si>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</si>
  <si>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</si>
  <si>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</si>
  <si>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</si>
  <si>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</si>
  <si>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</si>
  <si>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</si>
  <si>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</si>
  <si>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</si>
  <si>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</si>
  <si>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</si>
  <si>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</si>
  <si>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</si>
  <si>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</si>
  <si>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</si>
  <si>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</si>
  <si>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</si>
  <si>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</si>
  <si>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</si>
  <si>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</si>
  <si>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</si>
  <si>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</si>
  <si>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</si>
  <si>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</si>
  <si>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</si>
  <si>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</si>
  <si>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</si>
  <si>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</si>
  <si>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</si>
  <si>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</si>
  <si>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</si>
  <si>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</si>
  <si>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</si>
  <si>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</si>
  <si>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</si>
  <si>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</si>
  <si>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</si>
  <si>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</si>
  <si>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</si>
  <si>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</si>
  <si>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</si>
  <si>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</si>
  <si>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</si>
  <si>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</si>
  <si>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</si>
  <si>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</si>
  <si>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</si>
  <si>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</si>
  <si>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</si>
  <si>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</si>
  <si>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</si>
  <si>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</si>
  <si>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</si>
  <si>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</si>
  <si>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</si>
  <si>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</si>
  <si>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</si>
  <si>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</si>
  <si>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</si>
  <si>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</si>
  <si>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</si>
  <si>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</si>
  <si>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</si>
  <si>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</si>
  <si>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</si>
  <si>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</si>
  <si>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</si>
  <si>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</si>
  <si>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</si>
  <si>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</si>
  <si>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</si>
  <si>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</si>
  <si>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</si>
  <si>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</si>
  <si>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</si>
  <si>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</si>
  <si>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</si>
  <si>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</si>
  <si>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</si>
  <si>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</si>
  <si>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</si>
  <si>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</si>
  <si>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</si>
  <si>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</si>
  <si>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</si>
  <si>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</si>
  <si>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</si>
  <si>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</si>
  <si>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</si>
  <si>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</si>
  <si>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</si>
  <si>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</si>
  <si>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</si>
  <si>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</si>
  <si>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</si>
  <si>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</si>
  <si>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</si>
  <si>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</si>
  <si>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</si>
  <si>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</si>
  <si>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</si>
  <si>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</si>
  <si>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</si>
  <si>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</si>
  <si>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</si>
  <si>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</si>
  <si>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</si>
  <si>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</si>
  <si>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</si>
  <si>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</si>
  <si>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</si>
  <si>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</si>
  <si>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</si>
  <si>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</si>
  <si>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</si>
  <si>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</si>
  <si>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</si>
  <si>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</si>
  <si>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</si>
  <si>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</si>
  <si>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</si>
  <si>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</si>
  <si>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</si>
  <si>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</si>
  <si>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</si>
  <si>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</si>
  <si>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</si>
  <si>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</si>
  <si>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</si>
  <si>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</si>
  <si>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</si>
  <si>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</si>
  <si>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</si>
  <si>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</si>
  <si>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</si>
  <si>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</si>
  <si>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</si>
  <si>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</si>
  <si>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</si>
  <si>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</si>
  <si>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</si>
  <si>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</si>
  <si>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</si>
  <si>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</si>
  <si>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</si>
  <si>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</si>
  <si>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</si>
  <si>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</si>
  <si>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</si>
  <si>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</si>
  <si>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</si>
  <si>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</si>
  <si>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</si>
  <si>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</si>
  <si>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</si>
  <si>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</si>
  <si>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</si>
  <si>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</si>
  <si>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</si>
  <si>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</si>
  <si>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</si>
  <si>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</si>
  <si>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</si>
  <si>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</si>
  <si>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</si>
  <si>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</si>
  <si>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</si>
  <si>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</si>
  <si>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</si>
  <si>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</si>
  <si>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</si>
  <si>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</si>
  <si>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</si>
  <si>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</si>
  <si>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</si>
  <si>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</si>
  <si>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</si>
  <si>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</si>
  <si>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</si>
  <si>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</si>
  <si>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</si>
  <si>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</si>
  <si>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</si>
  <si>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</si>
  <si>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</si>
  <si>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</si>
  <si>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</si>
  <si>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</si>
  <si>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</si>
  <si>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</si>
  <si>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</si>
  <si>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</si>
  <si>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</si>
  <si>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</si>
  <si>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</si>
  <si>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</si>
  <si>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</si>
  <si>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</si>
  <si>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</si>
  <si>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</si>
  <si>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</si>
  <si>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</si>
  <si>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</si>
  <si>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</si>
  <si>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</si>
  <si>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</si>
  <si>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</si>
  <si>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</si>
  <si>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</si>
  <si>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</si>
  <si>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</si>
  <si>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</si>
  <si>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</si>
  <si>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</si>
  <si>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</si>
  <si>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</si>
  <si>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</si>
  <si>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</si>
  <si>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</si>
  <si>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</si>
  <si>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</si>
  <si>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</si>
  <si>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</si>
  <si>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</si>
  <si>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</si>
  <si>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</si>
  <si>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</si>
  <si>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</si>
  <si>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</si>
  <si>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</si>
  <si>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</si>
  <si>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</si>
  <si>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</si>
  <si>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</si>
  <si>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</si>
  <si>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</si>
  <si>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</si>
  <si>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</si>
  <si>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</si>
  <si>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</si>
  <si>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</si>
  <si>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</si>
  <si>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</si>
  <si>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</si>
  <si>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</si>
  <si>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</si>
  <si>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</si>
  <si>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</si>
  <si>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</si>
  <si>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</si>
  <si>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</si>
  <si>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</si>
  <si>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</si>
  <si>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</si>
  <si>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</si>
  <si>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</si>
  <si>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</si>
  <si>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</si>
  <si>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</si>
  <si>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</si>
  <si>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</si>
  <si>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</si>
  <si>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</si>
  <si>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</si>
  <si>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</si>
  <si>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</si>
  <si>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</si>
  <si>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</si>
  <si>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</si>
  <si>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</si>
  <si>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</si>
  <si>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</si>
  <si>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</si>
  <si>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</si>
  <si>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</si>
  <si>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</si>
  <si>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</si>
  <si>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</si>
  <si>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</si>
  <si>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</si>
  <si>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</si>
  <si>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</si>
  <si>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</si>
  <si>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</si>
  <si>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</si>
  <si>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</si>
  <si>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</si>
  <si>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</si>
  <si>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</si>
  <si>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</si>
  <si>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</si>
  <si>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</si>
  <si>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</si>
  <si>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</si>
  <si>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</si>
  <si>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</si>
  <si>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</si>
  <si>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</si>
  <si>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</si>
  <si>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</si>
  <si>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</si>
  <si>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</si>
  <si>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</si>
  <si>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</si>
  <si>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</si>
  <si>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</si>
  <si>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</si>
  <si>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</si>
  <si>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</si>
  <si>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</si>
  <si>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</si>
  <si>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</si>
  <si>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</si>
  <si>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</si>
  <si>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</si>
  <si>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</si>
  <si>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</si>
  <si>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</si>
  <si>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</si>
  <si>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</si>
  <si>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</si>
  <si>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</si>
  <si>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</si>
  <si>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</si>
  <si>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</si>
  <si>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</si>
  <si>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</si>
  <si>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</si>
  <si>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</si>
  <si>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</si>
  <si>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</si>
  <si>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</si>
  <si>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</si>
  <si>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</si>
  <si>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</si>
  <si>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</si>
  <si>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</si>
  <si>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</si>
  <si>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</si>
  <si>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</si>
  <si>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</si>
  <si>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</si>
  <si>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</si>
  <si>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</si>
  <si>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</si>
  <si>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</si>
  <si>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</si>
  <si>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</si>
  <si>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</si>
  <si>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</si>
  <si>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</si>
  <si>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</si>
  <si>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</si>
  <si>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</si>
  <si>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</si>
  <si>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</si>
  <si>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</si>
  <si>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</si>
  <si>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</si>
  <si>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</si>
  <si>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</si>
  <si>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</si>
  <si>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</si>
  <si>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</si>
  <si>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</si>
  <si>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</si>
  <si>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</si>
  <si>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</si>
  <si>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</si>
  <si>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</si>
  <si>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</si>
  <si>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</si>
  <si>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</si>
  <si>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</si>
  <si>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</si>
  <si>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</si>
  <si>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</si>
  <si>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</si>
  <si>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</si>
  <si>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</si>
  <si>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</si>
  <si>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</si>
  <si>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</si>
  <si>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</si>
  <si>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</si>
  <si>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</si>
  <si>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</si>
  <si>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</si>
  <si>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</si>
  <si>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</si>
  <si>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</si>
  <si>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</si>
  <si>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</si>
  <si>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</si>
  <si>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</si>
  <si>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</si>
  <si>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</si>
  <si>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</si>
  <si>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</si>
  <si>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</si>
  <si>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</si>
  <si>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</si>
  <si>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</si>
  <si>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</si>
  <si>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</si>
  <si>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</si>
  <si>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</si>
  <si>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</si>
  <si>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</si>
  <si>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</si>
  <si>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</si>
  <si>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</si>
  <si>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</si>
  <si>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</si>
  <si>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</si>
  <si>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</si>
  <si>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</si>
  <si>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</si>
  <si>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</si>
  <si>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</si>
  <si>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</si>
  <si>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</si>
  <si>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</si>
  <si>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</si>
  <si>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</si>
  <si>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</si>
  <si>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</si>
  <si>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</si>
  <si>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</si>
  <si>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</si>
  <si>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</si>
  <si>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</si>
  <si>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</si>
  <si>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</si>
  <si>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</si>
  <si>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</si>
  <si>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</si>
  <si>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</si>
  <si>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</si>
  <si>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</si>
  <si>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</si>
  <si>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</si>
  <si>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</si>
  <si>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</si>
  <si>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</si>
  <si>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</si>
  <si>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</si>
  <si>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</si>
  <si>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</si>
  <si>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</si>
  <si>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</si>
  <si>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</si>
  <si>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</si>
  <si>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</si>
  <si>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</si>
  <si>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</si>
  <si>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</si>
  <si>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</si>
  <si>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</si>
  <si>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</si>
  <si>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</si>
  <si>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</si>
  <si>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</si>
  <si>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</si>
  <si>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</si>
  <si>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</si>
  <si>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</si>
  <si>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</si>
  <si>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</si>
  <si>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</si>
  <si>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</si>
  <si>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</si>
  <si>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</si>
  <si>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</si>
  <si>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</si>
  <si>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</si>
  <si>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</si>
  <si>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</si>
  <si>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</si>
  <si>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</si>
  <si>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</si>
  <si>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</si>
  <si>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</si>
  <si>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</si>
  <si>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</si>
  <si>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</si>
  <si>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</si>
  <si>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</si>
  <si>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</si>
  <si>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</si>
  <si>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</si>
  <si>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</si>
  <si>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</si>
  <si>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</si>
  <si>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</si>
  <si>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</si>
  <si>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</si>
  <si>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</si>
  <si>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</si>
  <si>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</si>
  <si>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</si>
  <si>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</si>
  <si>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</si>
  <si>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</si>
  <si>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</si>
  <si>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</si>
  <si>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</si>
  <si>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</si>
  <si>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</si>
  <si>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</si>
  <si>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</si>
  <si>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</si>
  <si>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</si>
  <si>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</si>
  <si>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</si>
  <si>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</si>
  <si>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</si>
  <si>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</si>
  <si>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</si>
  <si>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</si>
  <si>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</si>
  <si>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</si>
  <si>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</si>
  <si>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</si>
  <si>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</si>
  <si>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</si>
  <si>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</si>
  <si>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</si>
  <si>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</si>
  <si>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</si>
  <si>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</si>
  <si>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</si>
  <si>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</si>
  <si>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</si>
  <si>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</si>
  <si>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</si>
  <si>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</si>
  <si>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</si>
  <si>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</si>
  <si>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</si>
  <si>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</si>
  <si>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</si>
  <si>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</si>
  <si>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</si>
  <si>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</si>
  <si>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</si>
  <si>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</si>
  <si>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</si>
  <si>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</si>
  <si>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</si>
  <si>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</si>
  <si>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</si>
  <si>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</si>
  <si>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</si>
  <si>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</si>
  <si>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</si>
  <si>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</si>
  <si>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</si>
  <si>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</si>
  <si>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</si>
  <si>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</si>
  <si>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</si>
  <si>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</si>
  <si>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</si>
  <si>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</si>
  <si>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</si>
  <si>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</si>
  <si>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</si>
  <si>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</si>
  <si>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</si>
  <si>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</si>
  <si>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</si>
  <si>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</si>
  <si>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</si>
  <si>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</si>
  <si>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</si>
  <si>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</si>
  <si>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</si>
  <si>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</si>
  <si>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</si>
  <si>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</si>
  <si>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</si>
  <si>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</si>
  <si>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</si>
  <si>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</si>
  <si>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</si>
  <si>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</si>
  <si>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</si>
  <si>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</si>
  <si>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</si>
  <si>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</si>
  <si>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</si>
  <si>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</si>
  <si>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</si>
  <si>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</si>
  <si>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</si>
  <si>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</si>
  <si>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</si>
  <si>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</si>
  <si>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</si>
  <si>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</si>
  <si>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</si>
  <si>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</si>
  <si>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</si>
  <si>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</si>
  <si>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</si>
  <si>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</si>
  <si>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</si>
  <si>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</si>
  <si>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</si>
  <si>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</si>
  <si>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</si>
  <si>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</si>
  <si>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</si>
  <si>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</si>
  <si>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</si>
  <si>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</si>
  <si>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</si>
  <si>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</si>
  <si>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</si>
  <si>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</si>
  <si>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</si>
  <si>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</si>
  <si>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</si>
  <si>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</si>
  <si>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</si>
  <si>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</si>
  <si>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</si>
  <si>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</si>
  <si>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</si>
  <si>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</si>
  <si>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</si>
  <si>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</si>
  <si>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</si>
  <si>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</si>
  <si>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</si>
  <si>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</si>
  <si>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</si>
  <si>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</si>
  <si>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</si>
  <si>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</si>
  <si>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</si>
  <si>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</si>
  <si>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</si>
  <si>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</si>
  <si>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</si>
  <si>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</si>
  <si>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</si>
  <si>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</si>
  <si>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</si>
  <si>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</si>
  <si>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</si>
  <si>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</si>
  <si>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</si>
  <si>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</si>
  <si>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</si>
  <si>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</si>
  <si>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</si>
  <si>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</si>
  <si>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</si>
  <si>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</si>
  <si>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</si>
  <si>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</si>
  <si>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</si>
  <si>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</si>
  <si>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</si>
  <si>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</si>
  <si>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</si>
  <si>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</si>
  <si>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</si>
  <si>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</si>
  <si>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</si>
  <si>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</si>
  <si>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</si>
  <si>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</si>
  <si>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</si>
  <si>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</si>
  <si>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</si>
  <si>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</si>
  <si>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</si>
  <si>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</si>
  <si>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</si>
  <si>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</si>
  <si>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</si>
  <si>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</si>
  <si>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</si>
  <si>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</si>
  <si>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</si>
  <si>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</si>
  <si>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</si>
  <si>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</si>
  <si>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</si>
  <si>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</si>
  <si>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</si>
  <si>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</si>
  <si>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</si>
  <si>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</si>
  <si>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</si>
  <si>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</si>
  <si>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</si>
  <si>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</si>
  <si>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</si>
  <si>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</si>
  <si>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</si>
  <si>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</si>
  <si>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</si>
  <si>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</si>
  <si>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</si>
  <si>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</si>
  <si>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</si>
  <si>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</si>
  <si>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</si>
  <si>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</si>
  <si>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</si>
  <si>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</si>
  <si>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</si>
  <si>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</si>
  <si>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</si>
  <si>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</si>
  <si>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</si>
  <si>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</si>
  <si>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</si>
  <si>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</si>
  <si>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</si>
  <si>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</si>
  <si>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</si>
  <si>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</si>
  <si>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</si>
  <si>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</si>
  <si>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</si>
  <si>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</si>
  <si>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</si>
  <si>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</si>
  <si>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</si>
  <si>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</si>
  <si>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</si>
  <si>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</si>
  <si>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</si>
  <si>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</si>
  <si>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</si>
  <si>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</si>
  <si>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</si>
  <si>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</si>
  <si>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</si>
  <si>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</si>
  <si>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</si>
  <si>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</si>
  <si>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</si>
  <si>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</si>
  <si>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</si>
  <si>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</si>
  <si>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</si>
  <si>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</si>
  <si>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</si>
  <si>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</si>
  <si>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</si>
  <si>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</si>
  <si>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</si>
  <si>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</si>
  <si>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</si>
  <si>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</si>
  <si>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</si>
  <si>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</si>
  <si>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</si>
  <si>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</si>
  <si>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</si>
  <si>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</si>
  <si>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</si>
  <si>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</si>
  <si>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</si>
  <si>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</si>
  <si>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</si>
  <si>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</si>
  <si>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</si>
  <si>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</si>
  <si>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</si>
  <si>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</si>
  <si>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</si>
  <si>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</si>
  <si>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</si>
  <si>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</si>
  <si>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</si>
  <si>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</si>
  <si>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</si>
  <si>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</si>
  <si>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</si>
  <si>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</si>
  <si>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</si>
  <si>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</si>
  <si>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</si>
  <si>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</si>
  <si>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</si>
  <si>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</si>
  <si>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</si>
  <si>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</si>
  <si>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</si>
  <si>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</si>
  <si>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</si>
  <si>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</si>
  <si>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</si>
  <si>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</si>
  <si>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</si>
  <si>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</si>
  <si>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</si>
  <si>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</si>
  <si>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</si>
  <si>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</si>
  <si>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</si>
  <si>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</si>
  <si>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</si>
  <si>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</si>
  <si>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</si>
  <si>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</si>
  <si>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</si>
  <si>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</si>
  <si>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</si>
  <si>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</si>
  <si>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</si>
  <si>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</si>
  <si>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</si>
  <si>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</si>
  <si>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</si>
  <si>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</si>
  <si>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</si>
  <si>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</si>
  <si>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</si>
  <si>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</si>
  <si>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</si>
  <si>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</si>
  <si>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</si>
  <si>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</si>
  <si>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</si>
  <si>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</si>
  <si>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</si>
  <si>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</si>
  <si>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</si>
  <si>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</si>
  <si>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</si>
  <si>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</si>
  <si>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</si>
  <si>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</si>
  <si>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</si>
  <si>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</si>
  <si>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</si>
  <si>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</si>
  <si>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</si>
  <si>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</si>
  <si>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</si>
  <si>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</si>
  <si>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</si>
  <si>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</si>
  <si>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</si>
  <si>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</si>
  <si>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</si>
  <si>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</si>
  <si>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</si>
  <si>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</si>
  <si>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</si>
  <si>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</si>
  <si>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</si>
  <si>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</si>
  <si>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</si>
  <si>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</si>
  <si>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</si>
  <si>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</si>
  <si>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</si>
  <si>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</si>
  <si>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</si>
  <si>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</si>
  <si>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</si>
  <si>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</si>
  <si>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</si>
  <si>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</si>
  <si>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</si>
  <si>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</si>
  <si>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</si>
  <si>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</si>
  <si>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</si>
  <si>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</si>
  <si>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</si>
  <si>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</si>
  <si>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</si>
  <si>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</si>
  <si>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</si>
  <si>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</si>
  <si>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</si>
  <si>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</si>
  <si>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</si>
  <si>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</si>
  <si>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</si>
  <si>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</si>
  <si>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</si>
  <si>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</si>
  <si>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</si>
  <si>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</si>
  <si>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</si>
  <si>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</si>
  <si>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</si>
  <si>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</si>
  <si>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</si>
  <si>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</si>
  <si>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</si>
  <si>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</si>
  <si>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</si>
  <si>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</si>
  <si>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</si>
  <si>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</si>
  <si>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</si>
  <si>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</si>
  <si>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</si>
  <si>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</si>
  <si>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</si>
  <si>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</si>
  <si>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</si>
  <si>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</si>
  <si>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</si>
  <si>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</si>
  <si>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</si>
  <si>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</si>
  <si>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</si>
  <si>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</si>
  <si>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</si>
  <si>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</si>
  <si>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</si>
  <si>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</si>
  <si>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</si>
  <si>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</si>
  <si>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</si>
  <si>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</si>
  <si>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</si>
  <si>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</si>
  <si>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</si>
  <si>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</si>
  <si>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</si>
  <si>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</si>
  <si>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</si>
  <si>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</si>
  <si>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</si>
  <si>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</si>
  <si>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</si>
  <si>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</si>
  <si>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</si>
  <si>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</si>
  <si>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</si>
  <si>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</si>
  <si>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</si>
  <si>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</si>
  <si>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</si>
  <si>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</si>
  <si>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</si>
  <si>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</si>
  <si>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</si>
  <si>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</si>
  <si>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</si>
  <si>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</si>
  <si>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</si>
  <si>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</si>
  <si>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</si>
  <si>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</si>
  <si>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</si>
  <si>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</si>
  <si>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</si>
  <si>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</si>
  <si>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</si>
  <si>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</si>
  <si>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</si>
  <si>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</si>
  <si>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</si>
  <si>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</si>
  <si>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</si>
  <si>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</si>
  <si>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</si>
  <si>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</si>
  <si>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</si>
  <si>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</si>
  <si>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</si>
  <si>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</si>
  <si>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</si>
  <si>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</si>
  <si>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</si>
  <si>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</si>
  <si>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</si>
  <si>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</si>
  <si>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</si>
  <si>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</si>
  <si>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</si>
  <si>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</si>
  <si>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</si>
  <si>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</si>
  <si>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</si>
  <si>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</si>
  <si>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</si>
  <si>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</si>
  <si>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</si>
  <si>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</si>
  <si>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</si>
  <si>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</si>
  <si>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</si>
  <si>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</si>
  <si>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</si>
  <si>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</si>
  <si>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</si>
  <si>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</si>
  <si>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</si>
  <si>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</si>
  <si>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</si>
  <si>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</si>
  <si>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</si>
  <si>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</si>
  <si>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</si>
  <si>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</si>
  <si>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</si>
  <si>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</si>
  <si>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</si>
  <si>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</si>
  <si>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</si>
  <si>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</si>
  <si>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</si>
  <si>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</si>
  <si>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</si>
  <si>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</si>
  <si>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</si>
  <si>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</si>
  <si>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</si>
  <si>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</si>
  <si>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</si>
  <si>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</si>
  <si>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</si>
  <si>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</si>
  <si>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</si>
  <si>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</si>
  <si>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</si>
  <si>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</si>
  <si>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</si>
  <si>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</si>
  <si>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</si>
  <si>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</si>
  <si>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</si>
  <si>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</si>
  <si>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</si>
  <si>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</si>
  <si>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</si>
  <si>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</si>
  <si>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</si>
  <si>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</si>
  <si>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</si>
  <si>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</si>
  <si>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</si>
  <si>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</si>
  <si>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</si>
  <si>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</si>
  <si>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</si>
  <si>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</si>
  <si>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</si>
  <si>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</si>
  <si>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</si>
  <si>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</si>
  <si>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</si>
  <si>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</si>
  <si>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</si>
  <si>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</si>
  <si>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</si>
  <si>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</si>
  <si>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</si>
  <si>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</si>
  <si>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</si>
  <si>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</si>
  <si>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</si>
  <si>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</si>
  <si>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</si>
  <si>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</si>
  <si>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</si>
  <si>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</si>
  <si>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</si>
  <si>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</si>
  <si>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</si>
  <si>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</si>
  <si>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</si>
  <si>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</si>
  <si>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</si>
  <si>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</si>
  <si>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</si>
  <si>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</si>
  <si>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</si>
  <si>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</si>
  <si>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</si>
  <si>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</si>
  <si>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</si>
  <si>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</si>
  <si>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</si>
  <si>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</si>
  <si>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</si>
  <si>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</si>
  <si>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</si>
  <si>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</si>
  <si>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</si>
  <si>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</si>
  <si>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</si>
  <si>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</si>
  <si>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</si>
  <si>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</si>
  <si>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</si>
  <si>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</si>
  <si>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</si>
  <si>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</si>
  <si>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</si>
  <si>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</si>
  <si>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</si>
  <si>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</si>
  <si>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</si>
  <si>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</si>
  <si>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</si>
  <si>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</si>
  <si>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</si>
  <si>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</si>
  <si>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</si>
  <si>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</si>
  <si>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</si>
  <si>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</si>
  <si>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</si>
  <si>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</si>
  <si>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</si>
  <si>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</si>
  <si>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</si>
  <si>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</si>
  <si>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</si>
  <si>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</si>
  <si>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</si>
  <si>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</si>
  <si>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</si>
  <si>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</si>
  <si>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</si>
  <si>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</si>
  <si>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</si>
  <si>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</si>
  <si>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</si>
  <si>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</si>
  <si>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</si>
  <si>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</si>
  <si>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</si>
  <si>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</si>
  <si>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</si>
  <si>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</si>
  <si>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</si>
  <si>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</si>
  <si>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</si>
  <si>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</si>
  <si>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</si>
  <si>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</si>
  <si>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</si>
  <si>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</si>
  <si>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</si>
  <si>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</si>
  <si>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</si>
  <si>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</si>
  <si>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</si>
  <si>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</si>
  <si>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</si>
  <si>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</si>
  <si>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</si>
  <si>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</si>
  <si>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</si>
  <si>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</si>
  <si>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</si>
  <si>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</si>
  <si>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</si>
  <si>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</si>
  <si>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</si>
  <si>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</si>
  <si>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</si>
  <si>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</si>
  <si>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</si>
  <si>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</si>
  <si>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</si>
  <si>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</si>
  <si>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</si>
  <si>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</si>
  <si>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</si>
  <si>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</si>
  <si>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</si>
  <si>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</si>
  <si>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</si>
  <si>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</si>
  <si>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</si>
  <si>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</si>
  <si>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</si>
  <si>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</si>
  <si>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</si>
  <si>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</si>
  <si>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</si>
  <si>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</si>
  <si>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</si>
  <si>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</si>
  <si>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</si>
  <si>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</si>
  <si>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</si>
  <si>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</si>
  <si>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</si>
  <si>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</si>
  <si>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</si>
  <si>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</si>
  <si>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</si>
  <si>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</si>
  <si>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</si>
  <si>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</si>
  <si>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</si>
  <si>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</si>
  <si>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</si>
  <si>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</si>
  <si>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</si>
  <si>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</si>
  <si>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</si>
  <si>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</si>
  <si>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</si>
  <si>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</si>
  <si>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</si>
  <si>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</si>
  <si>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</si>
  <si>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</si>
  <si>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</si>
  <si>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</si>
  <si>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</si>
  <si>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</si>
  <si>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</si>
  <si>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</si>
  <si>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</si>
  <si>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</si>
  <si>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</si>
  <si>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</si>
  <si>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</si>
  <si>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</si>
  <si>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</si>
  <si>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</si>
  <si>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</si>
  <si>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</si>
  <si>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</si>
  <si>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</si>
  <si>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</si>
  <si>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</si>
  <si>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</si>
  <si>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</si>
  <si>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</si>
  <si>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</si>
  <si>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</si>
  <si>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</si>
  <si>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</si>
  <si>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</si>
  <si>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</si>
  <si>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</si>
  <si>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</si>
  <si>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</si>
  <si>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</si>
  <si>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</si>
  <si>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</si>
  <si>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</si>
  <si>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</si>
  <si>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</si>
  <si>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</si>
  <si>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</si>
  <si>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</si>
  <si>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</si>
  <si>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</si>
  <si>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</si>
  <si>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</si>
  <si>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</si>
  <si>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</si>
  <si>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</si>
  <si>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</si>
  <si>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</si>
  <si>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</si>
  <si>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</si>
  <si>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</si>
  <si>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</si>
  <si>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</si>
  <si>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</si>
  <si>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</si>
  <si>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</si>
  <si>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</si>
  <si>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</si>
  <si>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</si>
  <si>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</si>
  <si>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</si>
  <si>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</si>
  <si>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</si>
  <si>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</si>
  <si>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</si>
  <si>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</si>
  <si>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</si>
  <si>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</si>
  <si>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</si>
  <si>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</si>
  <si>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</si>
  <si>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</si>
  <si>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</si>
  <si>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</si>
  <si>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</si>
  <si>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</si>
  <si>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</si>
  <si>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</si>
  <si>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</si>
  <si>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</si>
  <si>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</si>
  <si>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</si>
  <si>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</si>
  <si>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</si>
  <si>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</si>
  <si>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</si>
  <si>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</si>
  <si>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</si>
  <si>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</si>
  <si>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</si>
  <si>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</si>
  <si>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</si>
  <si>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</si>
  <si>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</si>
  <si>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</si>
  <si>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</si>
  <si>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</si>
  <si>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</si>
  <si>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</si>
  <si>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</si>
  <si>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</si>
  <si>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</si>
  <si>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</si>
  <si>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</si>
  <si>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</si>
  <si>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</si>
  <si>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</si>
  <si>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</si>
  <si>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</si>
  <si>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</si>
  <si>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</si>
  <si>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</si>
  <si>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</si>
  <si>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</si>
  <si>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</si>
  <si>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</si>
  <si>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</si>
  <si>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</si>
  <si>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</si>
  <si>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</si>
  <si>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</si>
  <si>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</si>
  <si>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</si>
  <si>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</si>
  <si>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</si>
  <si>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</si>
  <si>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</si>
  <si>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</si>
  <si>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</si>
  <si>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</si>
  <si>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</si>
  <si>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</si>
  <si>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</si>
  <si>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</si>
  <si>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</si>
  <si>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</si>
  <si>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</si>
  <si>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</si>
  <si>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</si>
  <si>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</si>
  <si>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</si>
  <si>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</si>
  <si>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</si>
  <si>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</si>
  <si>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</si>
  <si>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</si>
  <si>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</si>
  <si>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</si>
  <si>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</si>
  <si>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</si>
  <si>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</si>
  <si>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</si>
  <si>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</si>
  <si>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</si>
  <si>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</si>
  <si>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</si>
  <si>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</si>
  <si>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</si>
  <si>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</si>
  <si>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</si>
  <si>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</si>
  <si>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</si>
  <si>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</si>
  <si>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</si>
  <si>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</si>
  <si>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</si>
  <si>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</si>
  <si>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</si>
  <si>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</si>
  <si>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</si>
  <si>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</si>
  <si>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</si>
  <si>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</si>
  <si>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</si>
  <si>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</si>
  <si>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</si>
  <si>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</si>
  <si>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</si>
  <si>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</si>
  <si>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</si>
  <si>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</si>
  <si>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</si>
  <si>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</si>
  <si>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</si>
  <si>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</si>
  <si>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</si>
  <si>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</si>
  <si>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</si>
  <si>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</si>
  <si>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</si>
  <si>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</si>
  <si>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</si>
  <si>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</si>
  <si>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</si>
  <si>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</si>
  <si>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</si>
  <si>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</si>
  <si>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</si>
  <si>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</si>
  <si>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</si>
  <si>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</si>
  <si>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</si>
  <si>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</si>
  <si>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</si>
  <si>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</si>
  <si>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</si>
  <si>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</si>
  <si>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</si>
  <si>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</si>
  <si>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</si>
  <si>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</si>
  <si>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</si>
  <si>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</si>
  <si>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</si>
  <si>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</si>
  <si>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</si>
  <si>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</si>
  <si>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</si>
  <si>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</si>
  <si>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</si>
  <si>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</si>
  <si>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</si>
  <si>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</si>
  <si>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</si>
  <si>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</si>
  <si>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</si>
  <si>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</si>
  <si>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</si>
  <si>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</si>
  <si>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</si>
  <si>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</si>
  <si>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</si>
  <si>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</si>
  <si>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</si>
  <si>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</si>
  <si>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</si>
  <si>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</si>
  <si>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</si>
  <si>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</si>
  <si>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</si>
  <si>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</si>
  <si>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</si>
  <si>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</si>
  <si>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</si>
  <si>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</si>
  <si>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</si>
  <si>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</si>
  <si>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</si>
  <si>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</si>
  <si>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</si>
  <si>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</si>
  <si>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</si>
  <si>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</si>
  <si>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</si>
  <si>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</si>
  <si>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</si>
  <si>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</si>
  <si>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</si>
  <si>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</si>
  <si>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</si>
  <si>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</si>
  <si>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</si>
  <si>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</si>
  <si>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</si>
  <si>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</si>
  <si>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</si>
  <si>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</si>
  <si>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</si>
  <si>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</si>
  <si>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</si>
  <si>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</si>
  <si>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</si>
  <si>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</si>
  <si>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</si>
  <si>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</si>
  <si>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</si>
  <si>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</si>
  <si>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</si>
  <si>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</si>
  <si>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</si>
  <si>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</si>
  <si>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</si>
  <si>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</si>
  <si>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</si>
  <si>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</si>
  <si>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</si>
  <si>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</si>
  <si>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</si>
  <si>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</si>
  <si>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</si>
  <si>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</si>
  <si>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</si>
  <si>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</si>
  <si>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</si>
  <si>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</si>
  <si>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</si>
  <si>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</si>
  <si>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</si>
  <si>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</si>
  <si>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</si>
  <si>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</si>
  <si>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</si>
  <si>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</si>
  <si>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</si>
  <si>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</si>
  <si>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</si>
  <si>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</si>
  <si>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</si>
  <si>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</si>
  <si>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</si>
  <si>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</si>
  <si>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</si>
  <si>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</si>
  <si>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</si>
  <si>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</si>
  <si>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</si>
  <si>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</si>
  <si>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</si>
  <si>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</si>
  <si>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</si>
  <si>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</si>
  <si>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</si>
  <si>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</si>
  <si>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</si>
  <si>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</si>
  <si>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</si>
  <si>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</si>
  <si>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</si>
  <si>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</si>
  <si>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</si>
  <si>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</si>
  <si>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</si>
  <si>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</si>
  <si>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</si>
  <si>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</si>
  <si>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</si>
  <si>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</si>
  <si>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</si>
  <si>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</si>
  <si>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</si>
  <si>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</si>
  <si>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</si>
  <si>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</si>
  <si>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</si>
  <si>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</si>
  <si>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</si>
  <si>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</si>
  <si>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</si>
  <si>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</si>
  <si>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</si>
  <si>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</si>
  <si>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</si>
  <si>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</si>
  <si>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</si>
  <si>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</si>
  <si>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</si>
  <si>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</si>
  <si>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</si>
  <si>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</si>
  <si>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</si>
  <si>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</si>
  <si>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</si>
  <si>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</si>
  <si>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</si>
  <si>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</si>
  <si>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</si>
  <si>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</si>
  <si>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</si>
  <si>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</si>
  <si>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</si>
  <si>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</si>
  <si>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</si>
  <si>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</si>
  <si>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</si>
  <si>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</si>
  <si>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</si>
  <si>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</si>
  <si>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</si>
  <si>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</si>
  <si>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</si>
  <si>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</si>
  <si>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</si>
  <si>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</si>
  <si>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</si>
  <si>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</si>
  <si>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</si>
  <si>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</si>
  <si>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</si>
  <si>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</si>
  <si>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</si>
  <si>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</si>
  <si>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</si>
  <si>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</si>
  <si>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</si>
  <si>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</si>
  <si>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</si>
  <si>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</si>
  <si>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</si>
  <si>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</si>
  <si>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</si>
  <si>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</si>
  <si>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</si>
  <si>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</si>
  <si>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</si>
  <si>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</si>
  <si>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</si>
  <si>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</si>
  <si>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</si>
  <si>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</si>
  <si>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</si>
  <si>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</si>
  <si>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</si>
  <si>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</si>
  <si>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</si>
  <si>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</si>
  <si>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</si>
  <si>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</si>
  <si>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</si>
  <si>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</si>
  <si>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</si>
  <si>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</si>
  <si>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</si>
  <si>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</si>
  <si>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</si>
  <si>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</si>
  <si>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</si>
  <si>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</si>
  <si>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</si>
  <si>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</si>
  <si>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</si>
  <si>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</si>
  <si>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</si>
  <si>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</si>
  <si>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</si>
  <si>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</si>
  <si>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</si>
  <si>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</si>
  <si>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</si>
  <si>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</si>
  <si>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</si>
  <si>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</si>
  <si>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</si>
  <si>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</si>
  <si>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</si>
  <si>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</si>
  <si>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</si>
  <si>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</si>
  <si>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</si>
  <si>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</si>
  <si>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</si>
  <si>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</si>
  <si>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</si>
  <si>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</si>
  <si>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</si>
  <si>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</si>
  <si>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</si>
  <si>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</si>
  <si>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</si>
  <si>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</si>
  <si>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</si>
  <si>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</si>
  <si>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</si>
  <si>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</si>
  <si>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</si>
  <si>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</si>
  <si>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</si>
  <si>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</si>
  <si>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</si>
  <si>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</si>
  <si>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</si>
  <si>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</si>
  <si>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</si>
  <si>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</si>
  <si>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</si>
  <si>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</si>
  <si>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</si>
  <si>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</si>
  <si>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</si>
  <si>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</si>
  <si>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</si>
  <si>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</si>
  <si>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</si>
  <si>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</si>
  <si>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</si>
  <si>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</si>
  <si>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</si>
  <si>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</si>
  <si>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</si>
  <si>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</si>
  <si>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</si>
  <si>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</si>
  <si>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</si>
  <si>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</si>
  <si>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</si>
  <si>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</si>
  <si>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</si>
  <si>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</si>
  <si>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</si>
  <si>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</si>
  <si>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</si>
  <si>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</si>
  <si>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</si>
  <si>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</si>
  <si>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</si>
  <si>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</si>
  <si>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</si>
  <si>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</si>
  <si>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</si>
  <si>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</si>
  <si>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</si>
  <si>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</si>
  <si>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</si>
  <si>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</si>
  <si>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</si>
  <si>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</si>
  <si>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</si>
  <si>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</si>
  <si>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</si>
  <si>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</si>
  <si>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</si>
  <si>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</si>
  <si>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</si>
  <si>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</si>
  <si>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</si>
  <si>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</si>
  <si>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</si>
  <si>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</si>
  <si>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</si>
  <si>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</si>
  <si>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</si>
  <si>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</si>
  <si>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</si>
  <si>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</si>
  <si>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</si>
  <si>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</si>
  <si>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</si>
  <si>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</si>
  <si>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</si>
  <si>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</si>
  <si>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</si>
  <si>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</si>
  <si>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</si>
  <si>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</si>
  <si>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</si>
  <si>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</si>
  <si>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</si>
  <si>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</si>
  <si>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</si>
  <si>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</si>
  <si>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</si>
  <si>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</si>
  <si>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</si>
  <si>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</si>
  <si>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</si>
  <si>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</si>
  <si>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</si>
  <si>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</si>
  <si>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</si>
  <si>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</si>
  <si>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</si>
  <si>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</si>
  <si>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</si>
  <si>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</si>
  <si>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</si>
  <si>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</si>
  <si>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</si>
  <si>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</si>
  <si>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</si>
  <si>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</si>
  <si>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</si>
  <si>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</si>
  <si>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</si>
  <si>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</si>
  <si>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</si>
  <si>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</si>
  <si>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</si>
  <si>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</si>
  <si>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</si>
  <si>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</si>
  <si>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</si>
  <si>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</si>
  <si>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</si>
  <si>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</si>
  <si>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</si>
  <si>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</si>
  <si>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</si>
  <si>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</si>
  <si>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</si>
  <si>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</si>
  <si>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</si>
  <si>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</si>
  <si>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</si>
  <si>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</si>
  <si>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</si>
  <si>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</si>
  <si>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</si>
  <si>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</si>
  <si>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</si>
  <si>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</si>
  <si>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</si>
  <si>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</si>
  <si>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</si>
  <si>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</si>
  <si>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</si>
  <si>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</si>
  <si>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</si>
  <si>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</si>
  <si>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</si>
  <si>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</si>
  <si>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</si>
  <si>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</si>
  <si>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</si>
  <si>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</si>
  <si>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</si>
  <si>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</si>
  <si>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</si>
  <si>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</si>
  <si>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</si>
  <si>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</si>
  <si>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</si>
  <si>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</si>
  <si>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</si>
  <si>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</si>
  <si>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</si>
  <si>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</si>
  <si>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</si>
  <si>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</si>
  <si>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</si>
  <si>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</si>
  <si>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</si>
  <si>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</si>
  <si>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</si>
  <si>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</si>
  <si>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</si>
  <si>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</si>
  <si>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</si>
  <si>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</si>
  <si>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</si>
  <si>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</si>
  <si>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</si>
  <si>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</si>
  <si>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</si>
  <si>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</si>
  <si>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</si>
  <si>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</si>
  <si>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</si>
  <si>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</si>
  <si>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</si>
  <si>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</si>
  <si>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</si>
  <si>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</si>
  <si>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</si>
  <si>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</si>
  <si>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</si>
  <si>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</si>
  <si>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</si>
  <si>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</si>
  <si>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</si>
  <si>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</si>
  <si>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</si>
  <si>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</si>
  <si>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</si>
  <si>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</si>
  <si>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</si>
  <si>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</si>
  <si>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</si>
  <si>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</si>
  <si>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</si>
  <si>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</si>
  <si>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</si>
  <si>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</si>
  <si>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</si>
  <si>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</si>
  <si>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</si>
  <si>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</si>
  <si>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</si>
  <si>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</si>
  <si>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</si>
  <si>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</si>
  <si>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</si>
  <si>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</si>
  <si>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</si>
  <si>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</si>
  <si>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</si>
  <si>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</si>
  <si>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</si>
  <si>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</si>
  <si>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</si>
  <si>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</si>
  <si>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</si>
  <si>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</si>
  <si>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</si>
  <si>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</si>
  <si>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</si>
  <si>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</si>
  <si>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</si>
  <si>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</si>
  <si>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</si>
  <si>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</si>
  <si>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</si>
  <si>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</si>
  <si>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</si>
  <si>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</si>
  <si>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</si>
  <si>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</si>
  <si>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</si>
  <si>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</si>
  <si>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</si>
  <si>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</si>
  <si>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</si>
  <si>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</si>
  <si>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</si>
  <si>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</si>
  <si>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</si>
  <si>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</si>
  <si>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</si>
  <si>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</si>
  <si>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</si>
  <si>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</si>
  <si>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</si>
  <si>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</si>
  <si>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</si>
  <si>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</si>
  <si>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</si>
  <si>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</si>
  <si>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</si>
  <si>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</si>
  <si>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</si>
  <si>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</si>
  <si>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</si>
  <si>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</si>
  <si>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</si>
  <si>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</si>
  <si>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</si>
  <si>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</si>
  <si>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</si>
  <si>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</si>
  <si>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</si>
  <si>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</si>
  <si>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</si>
  <si>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</si>
  <si>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</si>
  <si>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</si>
  <si>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</si>
  <si>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</si>
  <si>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</si>
  <si>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</si>
  <si>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</si>
  <si>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</si>
  <si>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</si>
  <si>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</si>
  <si>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</si>
  <si>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</si>
  <si>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</si>
  <si>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</si>
  <si>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</si>
  <si>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</si>
  <si>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</si>
  <si>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</si>
  <si>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</si>
  <si>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</si>
  <si>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</si>
  <si>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</si>
  <si>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</si>
  <si>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</si>
  <si>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</si>
  <si>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</si>
  <si>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</si>
  <si>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</si>
  <si>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</si>
  <si>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</si>
  <si>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</si>
  <si>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</si>
  <si>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</si>
  <si>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</si>
  <si>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</si>
  <si>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</si>
  <si>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</si>
  <si>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</si>
  <si>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</si>
  <si>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</si>
  <si>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</si>
  <si>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</si>
  <si>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</si>
  <si>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</si>
  <si>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</si>
  <si>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</si>
  <si>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</si>
  <si>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</si>
  <si>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</si>
  <si>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</si>
  <si>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</si>
  <si>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</si>
  <si>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</si>
  <si>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</si>
  <si>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</si>
  <si>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</si>
  <si>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</si>
  <si>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</si>
  <si>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</si>
  <si>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</si>
  <si>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</si>
  <si>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</si>
  <si>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</si>
  <si>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</si>
  <si>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</si>
  <si>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</si>
  <si>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</si>
  <si>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</si>
  <si>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</si>
  <si>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</si>
  <si>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</si>
  <si>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</si>
  <si>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</si>
  <si>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</si>
  <si>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</si>
  <si>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</si>
  <si>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</si>
  <si>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</si>
  <si>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</si>
  <si>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</si>
  <si>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</si>
  <si>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</si>
  <si>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</si>
  <si>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</si>
  <si>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</si>
  <si>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</si>
  <si>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</si>
  <si>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</si>
  <si>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</si>
  <si>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</si>
  <si>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</si>
  <si>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</si>
  <si>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</si>
  <si>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</si>
  <si>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</si>
  <si>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</si>
  <si>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</si>
  <si>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</si>
  <si>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</si>
  <si>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</si>
  <si>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</si>
  <si>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</si>
  <si>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</si>
  <si>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</si>
  <si>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</si>
  <si>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</si>
  <si>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</si>
  <si>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</si>
  <si>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</si>
  <si>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</si>
  <si>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</si>
  <si>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</si>
  <si>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</si>
  <si>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</si>
  <si>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</si>
  <si>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</si>
  <si>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</si>
  <si>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</si>
  <si>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</si>
  <si>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</si>
  <si>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</si>
  <si>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</si>
  <si>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</si>
  <si>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</si>
  <si>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</si>
  <si>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</si>
  <si>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</si>
  <si>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</si>
  <si>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</si>
  <si>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</si>
  <si>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</si>
  <si>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</si>
  <si>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</si>
  <si>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</si>
  <si>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</si>
  <si>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</si>
  <si>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</si>
  <si>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</si>
  <si>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</si>
  <si>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</si>
  <si>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</si>
  <si>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</si>
  <si>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</si>
  <si>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</si>
  <si>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</si>
  <si>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</si>
  <si>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</si>
  <si>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</si>
  <si>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</si>
  <si>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</si>
  <si>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</si>
  <si>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</si>
  <si>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</si>
  <si>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</si>
  <si>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</si>
  <si>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</si>
  <si>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</si>
  <si>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</si>
  <si>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</si>
  <si>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</si>
  <si>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</si>
  <si>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</si>
  <si>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</si>
  <si>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</si>
  <si>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</si>
  <si>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</si>
  <si>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</si>
  <si>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</si>
  <si>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</si>
  <si>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</si>
  <si>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</si>
  <si>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</si>
  <si>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</si>
  <si>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</si>
  <si>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</si>
  <si>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</si>
  <si>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</si>
  <si>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</si>
  <si>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</si>
  <si>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</si>
  <si>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</si>
  <si>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</si>
  <si>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</si>
  <si>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</si>
  <si>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</si>
  <si>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</si>
  <si>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</si>
  <si>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</si>
  <si>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</si>
  <si>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</si>
  <si>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</si>
  <si>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</si>
  <si>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</si>
  <si>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</si>
  <si>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</si>
  <si>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</si>
  <si>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</si>
  <si>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</si>
  <si>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</si>
  <si>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</si>
  <si>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</si>
  <si>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</si>
  <si>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</si>
  <si>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</si>
  <si>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</si>
  <si>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</si>
  <si>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</si>
  <si>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</si>
  <si>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</si>
  <si>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</si>
  <si>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</si>
  <si>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</si>
  <si>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</si>
  <si>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</si>
  <si>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</si>
  <si>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</si>
  <si>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</si>
  <si>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</si>
  <si>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</si>
  <si>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</si>
  <si>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</si>
  <si>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</si>
  <si>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</si>
  <si>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</si>
  <si>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</si>
  <si>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</si>
  <si>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</si>
  <si>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</si>
  <si>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</si>
  <si>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</si>
  <si>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</si>
  <si>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</si>
  <si>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</si>
  <si>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</si>
  <si>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</si>
  <si>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</si>
  <si>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</si>
  <si>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</si>
  <si>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</si>
  <si>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</si>
  <si>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</si>
  <si>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</si>
  <si>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</si>
  <si>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</si>
  <si>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</si>
  <si>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</si>
  <si>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</si>
  <si>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</si>
  <si>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</si>
  <si>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</si>
  <si>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</si>
  <si>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</si>
  <si>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</si>
  <si>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</si>
  <si>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</si>
  <si>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</si>
  <si>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</si>
  <si>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</si>
  <si>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</si>
  <si>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</si>
  <si>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</si>
  <si>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</si>
  <si>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</si>
  <si>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</si>
  <si>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</si>
  <si>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</si>
  <si>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</si>
  <si>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</si>
  <si>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</si>
  <si>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</si>
  <si>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</si>
  <si>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</si>
  <si>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</si>
  <si>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</si>
  <si>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</si>
  <si>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</si>
  <si>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</si>
  <si>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</si>
  <si>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</si>
  <si>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</si>
  <si>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</si>
  <si>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</si>
  <si>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</si>
  <si>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</si>
  <si>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</si>
  <si>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</si>
  <si>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</si>
  <si>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</si>
  <si>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</si>
  <si>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</si>
  <si>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</si>
  <si>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</si>
  <si>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</si>
  <si>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</si>
  <si>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</si>
  <si>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</si>
  <si>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</si>
  <si>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</si>
  <si>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</si>
  <si>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</si>
  <si>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</si>
  <si>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</si>
  <si>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</si>
  <si>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</si>
  <si>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</si>
  <si>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</si>
  <si>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</si>
  <si>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</si>
  <si>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</si>
  <si>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</si>
  <si>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</si>
  <si>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</si>
  <si>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</si>
  <si>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</si>
  <si>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</si>
  <si>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</si>
  <si>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</si>
  <si>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</si>
  <si>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</si>
  <si>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</si>
  <si>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</si>
  <si>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</si>
  <si>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</si>
  <si>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</si>
  <si>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</si>
  <si>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</si>
  <si>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</si>
  <si>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</si>
  <si>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</si>
  <si>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</si>
  <si>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</si>
  <si>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</si>
  <si>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</si>
  <si>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</si>
  <si>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</si>
  <si>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</si>
  <si>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</si>
  <si>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</si>
  <si>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</si>
  <si>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</si>
  <si>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</si>
  <si>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</si>
  <si>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</si>
  <si>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</si>
  <si>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</si>
  <si>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</si>
  <si>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</si>
  <si>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</si>
  <si>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</si>
  <si>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</si>
  <si>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</si>
  <si>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</si>
  <si>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</si>
  <si>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</si>
  <si>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</si>
  <si>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</si>
  <si>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</si>
  <si>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</si>
  <si>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</si>
  <si>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</si>
  <si>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</si>
  <si>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</si>
  <si>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</si>
  <si>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</si>
  <si>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</si>
  <si>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</si>
  <si>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</si>
  <si>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</si>
  <si>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</si>
  <si>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</si>
  <si>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</si>
  <si>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</si>
  <si>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</si>
  <si>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</si>
  <si>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</si>
  <si>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</si>
  <si>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</si>
  <si>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</si>
  <si>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</si>
  <si>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</si>
  <si>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</si>
  <si>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</si>
  <si>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</si>
  <si>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</si>
  <si>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</si>
  <si>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</si>
  <si>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</si>
  <si>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</si>
  <si>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</si>
  <si>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</si>
  <si>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</si>
  <si>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</si>
  <si>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</si>
  <si>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</si>
  <si>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</si>
  <si>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</si>
  <si>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</si>
  <si>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</si>
  <si>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</si>
  <si>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</si>
  <si>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</si>
  <si>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</si>
  <si>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</si>
  <si>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</si>
  <si>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</si>
  <si>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</si>
  <si>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</si>
  <si>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</si>
  <si>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</si>
  <si>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</si>
  <si>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</si>
  <si>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</si>
  <si>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</si>
  <si>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</si>
  <si>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</si>
  <si>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</si>
  <si>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</si>
  <si>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</si>
  <si>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</si>
  <si>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</si>
  <si>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</si>
  <si>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</si>
  <si>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</si>
  <si>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</si>
  <si>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</si>
  <si>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</si>
  <si>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</si>
  <si>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</si>
  <si>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</si>
  <si>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</si>
  <si>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</si>
  <si>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</si>
  <si>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</si>
  <si>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</si>
  <si>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</si>
  <si>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</si>
  <si>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</si>
  <si>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</si>
  <si>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</si>
  <si>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</si>
  <si>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</si>
  <si>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</si>
  <si>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</si>
  <si>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</si>
  <si>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</si>
  <si>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</si>
  <si>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</si>
  <si>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</si>
  <si>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</si>
  <si>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</si>
  <si>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</si>
  <si>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</si>
  <si>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</si>
  <si>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</si>
  <si>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</si>
  <si>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</si>
  <si>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</si>
  <si>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</si>
  <si>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</si>
  <si>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</si>
  <si>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</si>
  <si>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</si>
  <si>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</si>
  <si>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</si>
  <si>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</si>
  <si>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</si>
  <si>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</si>
  <si>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</si>
  <si>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</si>
  <si>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</si>
  <si>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</si>
  <si>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</si>
  <si>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</si>
  <si>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</si>
  <si>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</si>
  <si>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</si>
  <si>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</si>
  <si>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</si>
  <si>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</si>
  <si>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</si>
  <si>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</si>
  <si>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</si>
  <si>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</si>
  <si>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</si>
  <si>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</si>
  <si>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</si>
  <si>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</si>
  <si>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</si>
  <si>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</si>
  <si>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</si>
  <si>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</si>
  <si>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</si>
  <si>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</si>
  <si>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</si>
  <si>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</si>
  <si>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</si>
  <si>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</si>
  <si>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</si>
  <si>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</si>
  <si>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</si>
  <si>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</si>
  <si>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</si>
  <si>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</si>
  <si>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</si>
  <si>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</si>
  <si>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</si>
  <si>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</si>
  <si>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</si>
  <si>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</si>
  <si>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</si>
  <si>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</si>
  <si>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</si>
  <si>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</si>
  <si>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</si>
  <si>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</si>
  <si>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</si>
  <si>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</si>
  <si>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</si>
  <si>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</si>
  <si>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</si>
  <si>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</si>
  <si>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</si>
  <si>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</si>
  <si>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</si>
  <si>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</si>
  <si>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</si>
  <si>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</si>
  <si>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</si>
  <si>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</si>
  <si>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</si>
  <si>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</si>
  <si>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</si>
  <si>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</si>
  <si>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</si>
  <si>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</si>
  <si>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</si>
  <si>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</si>
  <si>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</si>
  <si>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</si>
  <si>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</si>
  <si>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</si>
  <si>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</si>
  <si>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</si>
  <si>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</si>
  <si>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</si>
  <si>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</si>
  <si>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</si>
  <si>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</si>
  <si>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</si>
  <si>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</si>
  <si>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</si>
  <si>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</si>
  <si>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</si>
  <si>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</si>
  <si>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</si>
  <si>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</si>
  <si>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</si>
  <si>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</si>
  <si>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</si>
  <si>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</si>
  <si>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</si>
  <si>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</si>
  <si>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</si>
  <si>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</si>
  <si>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</si>
  <si>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</si>
  <si>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</si>
  <si>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</si>
  <si>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</si>
  <si>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</si>
  <si>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</si>
  <si>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</si>
  <si>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</si>
  <si>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</si>
  <si>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</si>
  <si>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</si>
  <si>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</si>
  <si>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</si>
  <si>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</si>
  <si>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</si>
  <si>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</si>
  <si>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</si>
  <si>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</si>
  <si>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</si>
  <si>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</si>
  <si>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</si>
  <si>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</si>
  <si>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</si>
  <si>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</si>
  <si>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</si>
  <si>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</si>
  <si>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</si>
  <si>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</si>
  <si>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</si>
  <si>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</si>
  <si>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</si>
  <si>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</si>
  <si>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</si>
  <si>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</si>
  <si>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</si>
  <si>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</si>
  <si>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</si>
  <si>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</si>
  <si>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</si>
  <si>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</si>
  <si>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</si>
  <si>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</si>
  <si>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</si>
  <si>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</si>
  <si>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</si>
  <si>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</si>
  <si>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</si>
  <si>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</si>
  <si>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</si>
  <si>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</si>
  <si>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</si>
  <si>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</si>
  <si>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</si>
  <si>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</si>
  <si>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</si>
  <si>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</si>
  <si>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</si>
  <si>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</si>
  <si>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</si>
  <si>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</si>
  <si>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</si>
  <si>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</si>
  <si>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</si>
  <si>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</si>
  <si>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</si>
  <si>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</si>
  <si>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</si>
  <si>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</si>
  <si>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</si>
  <si>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</si>
  <si>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</si>
  <si>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</si>
  <si>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</si>
  <si>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</si>
  <si>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</si>
  <si>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</si>
  <si>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</si>
  <si>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</si>
  <si>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</si>
  <si>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</si>
  <si>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</si>
  <si>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</si>
  <si>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</si>
  <si>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</si>
  <si>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</si>
  <si>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</si>
  <si>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</si>
  <si>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</si>
  <si>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</si>
  <si>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</si>
  <si>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</si>
  <si>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</si>
  <si>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</si>
  <si>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</si>
  <si>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</si>
  <si>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</si>
  <si>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</si>
  <si>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</si>
  <si>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</si>
  <si>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</si>
  <si>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</si>
  <si>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</si>
  <si>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</si>
  <si>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</si>
  <si>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</si>
  <si>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</si>
  <si>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</si>
  <si>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</si>
  <si>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</si>
  <si>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</si>
  <si>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</si>
  <si>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</si>
  <si>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</si>
  <si>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</si>
  <si>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</si>
  <si>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</si>
  <si>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</si>
  <si>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</si>
  <si>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</si>
  <si>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</si>
  <si>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</si>
  <si>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</si>
  <si>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</si>
  <si>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</si>
  <si>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</si>
  <si>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</si>
  <si>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</si>
  <si>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</si>
  <si>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</si>
  <si>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</si>
  <si>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</si>
  <si>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</si>
  <si>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</si>
  <si>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</si>
  <si>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</si>
  <si>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</si>
  <si>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</si>
  <si>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</si>
  <si>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</si>
  <si>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</si>
  <si>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</si>
  <si>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</si>
  <si>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</si>
  <si>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</si>
  <si>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</si>
  <si>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</si>
  <si>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</si>
  <si>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</si>
  <si>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</si>
  <si>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</si>
  <si>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</si>
  <si>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</si>
  <si>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</si>
  <si>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</si>
  <si>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</si>
  <si>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</si>
  <si>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</si>
  <si>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</si>
  <si>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</si>
  <si>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</si>
  <si>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</si>
  <si>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</si>
  <si>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</si>
  <si>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</si>
  <si>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</si>
  <si>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</si>
  <si>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</si>
  <si>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</si>
  <si>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</si>
  <si>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</si>
  <si>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</si>
  <si>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</si>
  <si>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</si>
  <si>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</si>
  <si>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</si>
  <si>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</si>
  <si>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</si>
  <si>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</si>
  <si>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</si>
  <si>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</si>
  <si>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</si>
  <si>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</si>
  <si>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</si>
  <si>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</si>
  <si>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</si>
  <si>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</si>
  <si>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</si>
  <si>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</si>
  <si>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</si>
  <si>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</si>
  <si>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</si>
  <si>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</si>
  <si>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</si>
  <si>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</si>
  <si>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</si>
  <si>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</si>
  <si>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</si>
  <si>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</si>
  <si>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</si>
  <si>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</si>
  <si>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</si>
  <si>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</si>
  <si>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</si>
  <si>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</si>
  <si>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</si>
  <si>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</si>
  <si>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</si>
  <si>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</si>
  <si>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</si>
  <si>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</si>
  <si>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</si>
  <si>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</si>
  <si>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</si>
  <si>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</si>
  <si>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</si>
  <si>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</si>
  <si>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</si>
  <si>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</si>
  <si>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</si>
  <si>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</si>
  <si>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</si>
  <si>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</si>
  <si>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</si>
  <si>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</si>
  <si>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</si>
  <si>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</si>
  <si>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</si>
  <si>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</si>
  <si>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</si>
  <si>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</si>
  <si>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</si>
  <si>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</si>
  <si>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</si>
  <si>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</si>
  <si>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</si>
  <si>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</si>
  <si>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</si>
  <si>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</si>
  <si>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</si>
  <si>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</si>
  <si>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</si>
  <si>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</si>
  <si>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</si>
  <si>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</si>
  <si>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</si>
  <si>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</si>
  <si>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</si>
  <si>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</si>
  <si>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</si>
  <si>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</si>
  <si>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</si>
  <si>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</si>
  <si>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</si>
  <si>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</si>
  <si>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</si>
  <si>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</si>
  <si>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</si>
  <si>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</si>
  <si>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</si>
  <si>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</si>
  <si>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</si>
  <si>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</si>
  <si>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</si>
  <si>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</si>
  <si>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</si>
  <si>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</si>
  <si>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</si>
  <si>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</si>
  <si>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</si>
  <si>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</si>
  <si>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</si>
  <si>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</si>
  <si>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</si>
  <si>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</si>
  <si>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</si>
  <si>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</si>
  <si>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</si>
  <si>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</si>
  <si>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</si>
  <si>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</si>
  <si>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</si>
  <si>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</si>
  <si>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</si>
  <si>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</si>
  <si>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</si>
  <si>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</si>
  <si>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</si>
  <si>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</si>
  <si>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</si>
  <si>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</si>
  <si>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</si>
  <si>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</si>
  <si>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</si>
  <si>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</si>
  <si>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</si>
  <si>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</si>
  <si>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</si>
  <si>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</si>
  <si>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</si>
  <si>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</si>
  <si>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</si>
  <si>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</si>
  <si>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</si>
  <si>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</si>
  <si>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</si>
  <si>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</si>
  <si>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</si>
  <si>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</si>
  <si>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</si>
  <si>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</si>
  <si>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</si>
  <si>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</si>
  <si>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</si>
  <si>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</si>
  <si>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</si>
  <si>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</si>
  <si>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</si>
  <si>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</si>
  <si>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</si>
  <si>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</si>
  <si>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</si>
  <si>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</si>
  <si>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</si>
  <si>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</si>
  <si>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</si>
  <si>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</si>
  <si>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</si>
  <si>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</si>
  <si>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</si>
  <si>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</si>
  <si>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</si>
  <si>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</si>
  <si>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</si>
  <si>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</si>
  <si>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</si>
  <si>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</si>
  <si>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</si>
  <si>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</si>
  <si>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</si>
  <si>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</si>
  <si>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</si>
  <si>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</si>
  <si>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</si>
  <si>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</si>
  <si>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</si>
  <si>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</si>
  <si>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</si>
  <si>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</si>
  <si>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</si>
  <si>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</si>
  <si>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</si>
  <si>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</si>
  <si>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</si>
  <si>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</si>
  <si>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</si>
  <si>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</si>
  <si>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</si>
  <si>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</si>
  <si>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</si>
  <si>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</si>
  <si>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</si>
  <si>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</si>
  <si>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</si>
  <si>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</si>
  <si>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</si>
  <si>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</si>
  <si>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</si>
  <si>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</si>
  <si>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</si>
  <si>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</si>
  <si>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</si>
  <si>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</si>
  <si>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</si>
  <si>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</si>
  <si>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</si>
  <si>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</si>
  <si>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</si>
  <si>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</si>
  <si>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</si>
  <si>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</si>
  <si>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</si>
  <si>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</si>
  <si>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</si>
  <si>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</si>
  <si>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</si>
  <si>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</si>
  <si>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</si>
  <si>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</si>
  <si>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</si>
  <si>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</si>
  <si>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</si>
  <si>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</si>
  <si>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</si>
  <si>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</si>
  <si>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</si>
  <si>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</si>
  <si>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</si>
  <si>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</si>
  <si>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</si>
  <si>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</si>
  <si>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</si>
  <si>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</si>
  <si>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</si>
  <si>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</si>
  <si>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</si>
  <si>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</si>
  <si>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</si>
  <si>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</si>
  <si>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</si>
  <si>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</si>
  <si>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</si>
  <si>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</si>
  <si>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</si>
  <si>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</si>
  <si>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</si>
  <si>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</si>
  <si>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</si>
  <si>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</si>
  <si>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</si>
  <si>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</si>
  <si>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</si>
  <si>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</si>
  <si>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</si>
  <si>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</si>
  <si>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</si>
  <si>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</si>
  <si>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</si>
  <si>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</si>
  <si>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</si>
  <si>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</si>
  <si>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</si>
  <si>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</si>
  <si>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</si>
  <si>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</si>
  <si>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</si>
  <si>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</si>
  <si>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</si>
  <si>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</si>
  <si>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</si>
  <si>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</si>
  <si>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</si>
  <si>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</si>
  <si>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</si>
  <si>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</si>
  <si>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</si>
  <si>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</si>
  <si>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</si>
  <si>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</si>
  <si>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</si>
  <si>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</si>
  <si>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</si>
  <si>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</si>
  <si>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</si>
  <si>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</si>
  <si>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</si>
  <si>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</si>
  <si>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</si>
  <si>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</si>
  <si>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</si>
  <si>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</si>
  <si>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</si>
  <si>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</si>
  <si>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</si>
  <si>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</si>
  <si>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</si>
  <si>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</si>
  <si>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</si>
  <si>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</si>
  <si>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</si>
  <si>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</si>
  <si>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</si>
  <si>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</si>
  <si>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</si>
  <si>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</si>
  <si>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</si>
  <si>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</si>
  <si>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</si>
  <si>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</si>
  <si>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</si>
  <si>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</si>
  <si>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</si>
  <si>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</si>
  <si>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</si>
  <si>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</si>
  <si>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</si>
  <si>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</si>
  <si>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</si>
  <si>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</si>
  <si>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</si>
  <si>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</si>
  <si>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</si>
  <si>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</si>
  <si>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</si>
  <si>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</si>
  <si>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</si>
  <si>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</si>
  <si>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</si>
  <si>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</si>
  <si>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</si>
  <si>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</si>
  <si>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</si>
  <si>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</si>
  <si>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</si>
  <si>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</si>
  <si>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</si>
  <si>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</si>
  <si>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</si>
  <si>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</si>
  <si>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</si>
  <si>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</si>
  <si>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</si>
  <si>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</si>
  <si>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</si>
  <si>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</si>
  <si>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</si>
  <si>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</si>
  <si>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</si>
  <si>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</si>
  <si>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</si>
  <si>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</si>
  <si>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</si>
  <si>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</si>
  <si>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</si>
  <si>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</si>
  <si>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</si>
  <si>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</si>
  <si>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</si>
  <si>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</si>
  <si>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</si>
  <si>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</si>
  <si>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</si>
  <si>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</si>
  <si>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</si>
  <si>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</si>
  <si>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</si>
  <si>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</si>
  <si>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</si>
  <si>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</si>
  <si>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</si>
  <si>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</si>
  <si>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</si>
  <si>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</si>
  <si>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</si>
  <si>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</si>
  <si>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</si>
  <si>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</si>
  <si>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</si>
  <si>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</si>
  <si>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</si>
  <si>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</si>
  <si>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</si>
  <si>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</si>
  <si>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</si>
  <si>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</si>
  <si>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</si>
  <si>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</si>
  <si>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</si>
  <si>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</si>
  <si>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</si>
  <si>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</si>
  <si>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</si>
  <si>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</si>
  <si>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</si>
  <si>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</si>
  <si>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</si>
  <si>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</si>
  <si>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</si>
  <si>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</si>
  <si>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</si>
  <si>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</si>
  <si>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</si>
  <si>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</si>
  <si>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</si>
  <si>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</si>
  <si>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</si>
  <si>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</si>
  <si>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</si>
  <si>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</si>
  <si>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</si>
  <si>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</si>
  <si>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</si>
  <si>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</si>
  <si>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</si>
  <si>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</si>
  <si>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</si>
  <si>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</si>
  <si>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</si>
  <si>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</si>
  <si>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</si>
  <si>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</si>
  <si>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</si>
  <si>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</si>
  <si>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</si>
  <si>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</si>
  <si>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</si>
  <si>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</si>
  <si>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</si>
  <si>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</si>
  <si>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</si>
  <si>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</si>
  <si>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</si>
  <si>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</si>
  <si>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</si>
  <si>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</si>
  <si>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</si>
  <si>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</si>
  <si>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</si>
  <si>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</si>
  <si>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</si>
  <si>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</si>
  <si>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</si>
  <si>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</si>
  <si>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</si>
  <si>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</si>
  <si>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</si>
  <si>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</si>
  <si>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</si>
  <si>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</si>
  <si>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</si>
  <si>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</si>
  <si>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</si>
  <si>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</si>
  <si>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</si>
  <si>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</si>
  <si>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</si>
  <si>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</si>
  <si>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</si>
  <si>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</si>
  <si>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</si>
  <si>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</si>
  <si>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</si>
  <si>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</si>
  <si>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</si>
  <si>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</si>
  <si>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</si>
  <si>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</si>
  <si>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</si>
  <si>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</si>
  <si>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</si>
  <si>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</si>
  <si>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</si>
  <si>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</si>
  <si>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</si>
  <si>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</si>
  <si>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</si>
  <si>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</si>
  <si>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</si>
  <si>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</si>
  <si>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</si>
  <si>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</si>
  <si>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</si>
  <si>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</si>
  <si>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</si>
  <si>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</si>
  <si>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</si>
  <si>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</si>
  <si>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</si>
  <si>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</si>
  <si>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</si>
  <si>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</si>
  <si>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</si>
  <si>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</si>
  <si>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</si>
  <si>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</si>
  <si>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</si>
  <si>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</si>
  <si>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</si>
  <si>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</si>
  <si>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</si>
  <si>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</si>
  <si>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</si>
  <si>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</si>
  <si>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</si>
  <si>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</si>
  <si>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</si>
  <si>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</si>
  <si>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</si>
  <si>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</si>
  <si>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</si>
  <si>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</si>
  <si>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</si>
  <si>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</si>
  <si>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</si>
  <si>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</si>
  <si>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</si>
  <si>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</si>
  <si>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</si>
  <si>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</si>
  <si>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</si>
  <si>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</si>
  <si>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</si>
  <si>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</si>
  <si>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</si>
  <si>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</si>
  <si>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</si>
  <si>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</si>
  <si>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</si>
  <si>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</si>
  <si>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</si>
  <si>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</si>
  <si>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</si>
  <si>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</si>
  <si>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</si>
  <si>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</si>
  <si>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</si>
  <si>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</si>
  <si>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</si>
  <si>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</si>
  <si>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</si>
  <si>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</si>
  <si>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</si>
  <si>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</si>
  <si>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</si>
  <si>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</si>
  <si>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</si>
  <si>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</si>
  <si>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</si>
  <si>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</si>
  <si>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</si>
  <si>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</si>
  <si>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</si>
  <si>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</si>
  <si>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</si>
  <si>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</si>
  <si>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</si>
  <si>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</si>
  <si>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</si>
  <si>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</si>
  <si>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</si>
  <si>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</si>
  <si>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</si>
  <si>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</si>
  <si>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</si>
  <si>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</si>
  <si>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</si>
  <si>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</si>
  <si>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</si>
  <si>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</si>
  <si>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</si>
  <si>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</si>
  <si>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</si>
  <si>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</si>
  <si>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</si>
  <si>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</si>
  <si>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</si>
  <si>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</si>
  <si>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</si>
  <si>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</si>
  <si>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</si>
  <si>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</si>
  <si>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</si>
  <si>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</si>
  <si>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</si>
  <si>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</si>
  <si>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</si>
  <si>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</si>
  <si>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</si>
  <si>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</si>
  <si>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</si>
  <si>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</si>
  <si>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</si>
  <si>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</si>
  <si>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</si>
  <si>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</si>
  <si>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</si>
  <si>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</si>
  <si>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</si>
  <si>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</si>
  <si>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</si>
  <si>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</si>
  <si>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</si>
  <si>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</si>
  <si>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</si>
  <si>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</si>
  <si>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</si>
  <si>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</si>
  <si>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</si>
  <si>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</si>
  <si>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</si>
  <si>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</si>
  <si>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</si>
  <si>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</si>
  <si>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</si>
  <si>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</si>
  <si>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</si>
  <si>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</si>
  <si>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</si>
  <si>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</si>
  <si>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</si>
  <si>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</si>
  <si>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</si>
  <si>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</si>
  <si>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</si>
  <si>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</si>
  <si>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</si>
  <si>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</si>
  <si>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</si>
  <si>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</si>
  <si>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</si>
  <si>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</si>
  <si>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</si>
  <si>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</si>
  <si>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</si>
  <si>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</si>
  <si>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</si>
  <si>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</si>
  <si>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</si>
  <si>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</si>
  <si>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</si>
  <si>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</si>
  <si>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</si>
  <si>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</si>
  <si>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</si>
  <si>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</si>
  <si>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</si>
  <si>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</si>
  <si>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</si>
  <si>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</si>
  <si>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</si>
  <si>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</si>
  <si>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</si>
  <si>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</si>
  <si>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</si>
  <si>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</si>
  <si>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</si>
  <si>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</si>
  <si>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</si>
  <si>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</si>
  <si>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</si>
  <si>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</si>
  <si>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</si>
  <si>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</si>
  <si>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</si>
  <si>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</si>
  <si>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</si>
  <si>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</si>
  <si>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</si>
  <si>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</si>
  <si>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</si>
  <si>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</si>
  <si>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</si>
  <si>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</si>
  <si>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</si>
  <si>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</si>
  <si>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</si>
  <si>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</si>
  <si>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</si>
  <si>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</si>
  <si>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</si>
  <si>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</si>
  <si>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</si>
  <si>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</si>
  <si>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</si>
  <si>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</si>
  <si>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</si>
  <si>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</si>
  <si>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</si>
  <si>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</si>
  <si>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</si>
  <si>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</si>
  <si>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</si>
  <si>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</si>
  <si>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</si>
  <si>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</si>
  <si>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</si>
  <si>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</si>
  <si>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</si>
  <si>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</si>
  <si>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</si>
  <si>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</si>
  <si>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</si>
  <si>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</si>
  <si>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</si>
  <si>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</si>
  <si>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</si>
  <si>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</si>
  <si>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</si>
  <si>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</si>
  <si>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</si>
  <si>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</si>
  <si>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</si>
  <si>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</si>
  <si>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</si>
  <si>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</si>
  <si>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</si>
  <si>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</si>
  <si>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</si>
  <si>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</si>
  <si>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</si>
  <si>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</si>
  <si>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</si>
  <si>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</si>
  <si>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</si>
  <si>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</si>
  <si>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</si>
  <si>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</si>
  <si>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</si>
  <si>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</si>
  <si>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</si>
  <si>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</si>
  <si>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</si>
  <si>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</si>
  <si>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</si>
  <si>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</si>
  <si>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</si>
  <si>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</si>
  <si>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</si>
  <si>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</si>
  <si>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</si>
  <si>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</si>
  <si>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</si>
  <si>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</si>
  <si>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</si>
  <si>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</si>
  <si>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</si>
  <si>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</si>
  <si>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</si>
  <si>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</si>
  <si>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</si>
  <si>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</si>
  <si>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</si>
  <si>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</si>
  <si>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</si>
  <si>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</si>
  <si>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</si>
  <si>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</si>
  <si>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</si>
  <si>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</si>
  <si>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</si>
  <si>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</si>
  <si>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</si>
  <si>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</si>
  <si>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</si>
  <si>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</si>
  <si>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</si>
  <si>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</si>
  <si>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</si>
  <si>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</si>
  <si>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</si>
  <si>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</si>
  <si>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</si>
  <si>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</si>
  <si>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</si>
  <si>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</si>
  <si>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</si>
  <si>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</si>
  <si>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</si>
  <si>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</si>
  <si>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</si>
  <si>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</si>
  <si>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</si>
  <si>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</si>
  <si>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</si>
  <si>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</si>
  <si>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</si>
  <si>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</si>
  <si>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</si>
  <si>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</si>
  <si>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</si>
  <si>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</si>
  <si>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</si>
  <si>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</si>
  <si>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</si>
  <si>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</si>
  <si>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</si>
  <si>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</si>
  <si>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</si>
  <si>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</si>
  <si>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</si>
  <si>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</si>
  <si>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</si>
  <si>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</si>
  <si>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</si>
  <si>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</si>
  <si>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</si>
  <si>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</si>
  <si>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</si>
  <si>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</si>
  <si>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</si>
  <si>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</si>
  <si>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</si>
  <si>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</si>
  <si>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</si>
  <si>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</si>
  <si>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</si>
  <si>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</si>
  <si>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</si>
  <si>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</si>
  <si>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</si>
  <si>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</si>
  <si>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</si>
  <si>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</si>
  <si>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</si>
  <si>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</si>
  <si>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</si>
  <si>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</si>
  <si>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</si>
  <si>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</si>
  <si>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</si>
  <si>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</si>
  <si>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</si>
  <si>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</si>
  <si>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</si>
  <si>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</si>
  <si>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</si>
  <si>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</si>
  <si>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</si>
  <si>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</si>
  <si>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</si>
  <si>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</si>
  <si>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</si>
  <si>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</si>
  <si>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</si>
  <si>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</si>
  <si>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</si>
  <si>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</si>
  <si>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</si>
  <si>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</si>
  <si>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</si>
  <si>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</si>
  <si>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</si>
  <si>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</si>
  <si>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</si>
  <si>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</si>
  <si>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</si>
  <si>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</si>
  <si>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</si>
  <si>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</si>
  <si>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</si>
  <si>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</si>
  <si>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</si>
  <si>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</si>
  <si>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</si>
  <si>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</si>
  <si>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</si>
  <si>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</si>
  <si>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</si>
  <si>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</si>
  <si>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</si>
  <si>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</si>
  <si>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</si>
  <si>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</si>
  <si>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</si>
  <si>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</si>
  <si>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</si>
  <si>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</si>
  <si>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</si>
  <si>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</si>
  <si>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</si>
  <si>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</si>
  <si>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</si>
  <si>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</si>
  <si>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</si>
  <si>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</si>
  <si>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</si>
  <si>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</si>
  <si>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</si>
  <si>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</si>
  <si>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</si>
  <si>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</si>
  <si>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</si>
  <si>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</si>
  <si>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</si>
  <si>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</si>
  <si>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</si>
  <si>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</si>
  <si>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</si>
  <si>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</si>
  <si>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</si>
  <si>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</si>
  <si>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</si>
  <si>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</si>
  <si>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</si>
  <si>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</si>
  <si>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</si>
  <si>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</si>
  <si>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</si>
  <si>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</si>
  <si>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</si>
  <si>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</si>
  <si>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</si>
  <si>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</si>
  <si>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</si>
  <si>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</si>
  <si>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</si>
  <si>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</si>
  <si>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</si>
  <si>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</si>
  <si>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</si>
  <si>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</si>
  <si>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</si>
  <si>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</si>
  <si>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</si>
  <si>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</si>
  <si>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</si>
  <si>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</si>
  <si>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</si>
  <si>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</si>
  <si>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</si>
  <si>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</si>
  <si>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</si>
  <si>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</si>
  <si>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</si>
  <si>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</si>
  <si>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</si>
  <si>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</si>
  <si>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</si>
  <si>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</si>
  <si>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</si>
  <si>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</si>
  <si>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</si>
  <si>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</si>
  <si>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</si>
  <si>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</si>
  <si>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</si>
  <si>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</si>
  <si>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</si>
  <si>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</si>
  <si>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</si>
  <si>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</si>
  <si>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</si>
  <si>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</si>
  <si>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</si>
  <si>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</si>
  <si>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</si>
  <si>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</si>
  <si>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</si>
  <si>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</si>
  <si>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</si>
  <si>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</si>
  <si>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</si>
  <si>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</si>
  <si>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</si>
  <si>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</si>
  <si>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</si>
  <si>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</si>
  <si>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</si>
  <si>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</si>
  <si>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</si>
  <si>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</si>
  <si>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</si>
  <si>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</si>
  <si>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</si>
  <si>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</si>
  <si>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</si>
  <si>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</si>
  <si>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</si>
  <si>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</si>
  <si>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</si>
  <si>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</si>
  <si>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</si>
  <si>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</si>
  <si>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</si>
  <si>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</si>
  <si>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</si>
  <si>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</si>
  <si>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</si>
  <si>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</si>
  <si>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</si>
  <si>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</si>
  <si>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</si>
  <si>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</si>
  <si>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</si>
  <si>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</si>
  <si>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</si>
  <si>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</si>
  <si>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</si>
  <si>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</si>
  <si>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</si>
  <si>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</si>
  <si>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</si>
  <si>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</si>
  <si>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</si>
  <si>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</si>
  <si>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</si>
  <si>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</si>
  <si>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</si>
  <si>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</si>
  <si>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</si>
  <si>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</si>
  <si>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</si>
  <si>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</si>
  <si>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</si>
  <si>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</si>
  <si>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</si>
  <si>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</si>
  <si>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</si>
  <si>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</si>
  <si>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</si>
  <si>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</si>
  <si>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</si>
  <si>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</si>
  <si>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</si>
  <si>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</si>
  <si>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</si>
  <si>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</si>
  <si>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</si>
  <si>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</si>
  <si>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</si>
  <si>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</si>
  <si>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</si>
  <si>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</si>
  <si>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</si>
  <si>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</si>
  <si>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</si>
  <si>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</si>
  <si>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</si>
  <si>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</si>
  <si>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</si>
  <si>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</si>
  <si>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</si>
  <si>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</si>
  <si>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</si>
  <si>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</si>
  <si>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</si>
  <si>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</si>
  <si>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</si>
  <si>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</si>
  <si>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</si>
  <si>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</si>
  <si>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</si>
  <si>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</si>
  <si>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</si>
  <si>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</si>
  <si>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</si>
  <si>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</si>
  <si>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</si>
  <si>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</si>
  <si>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</si>
  <si>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</si>
  <si>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</si>
  <si>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</si>
  <si>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</si>
  <si>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</si>
  <si>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</si>
  <si>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</si>
  <si>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</si>
  <si>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</si>
  <si>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</si>
  <si>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</si>
  <si>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</si>
  <si>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</si>
  <si>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</si>
  <si>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</si>
  <si>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</si>
  <si>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</si>
  <si>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</si>
  <si>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</si>
  <si>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</si>
  <si>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</si>
  <si>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</si>
  <si>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</si>
  <si>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</si>
  <si>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</si>
  <si>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</si>
  <si>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</si>
  <si>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</si>
  <si>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</si>
  <si>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</si>
  <si>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</si>
  <si>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</si>
  <si>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</si>
  <si>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</si>
  <si>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</si>
  <si>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</si>
  <si>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</si>
  <si>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</si>
  <si>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</si>
  <si>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</si>
  <si>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</si>
  <si>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</si>
  <si>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</si>
  <si>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</si>
  <si>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</si>
  <si>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</si>
  <si>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</si>
  <si>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</si>
  <si>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</si>
  <si>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</si>
  <si>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</si>
  <si>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</si>
  <si>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</si>
  <si>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</si>
  <si>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</si>
  <si>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</si>
  <si>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</si>
  <si>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</si>
  <si>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</si>
  <si>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</si>
  <si>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</si>
  <si>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</si>
  <si>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</si>
  <si>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</si>
  <si>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</si>
  <si>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</si>
  <si>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</si>
  <si>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</si>
  <si>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</si>
  <si>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</si>
  <si>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</si>
  <si>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</si>
  <si>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</si>
  <si>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</si>
  <si>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</si>
  <si>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</si>
  <si>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</si>
  <si>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</si>
  <si>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</si>
  <si>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</si>
  <si>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</si>
  <si>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</si>
  <si>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</si>
  <si>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</si>
  <si>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</si>
  <si>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</si>
  <si>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</si>
  <si>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</si>
  <si>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</si>
  <si>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</si>
  <si>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</si>
  <si>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</si>
  <si>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</si>
  <si>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</si>
  <si>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</si>
  <si>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</si>
  <si>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</si>
  <si>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</si>
  <si>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</si>
  <si>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</si>
  <si>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</si>
  <si>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</si>
  <si>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</si>
  <si>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</si>
  <si>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</si>
  <si>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</si>
  <si>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</si>
  <si>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</si>
  <si>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</si>
  <si>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</si>
  <si>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</si>
  <si>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</si>
  <si>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</si>
  <si>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</si>
  <si>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</si>
  <si>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</si>
  <si>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</si>
  <si>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</si>
  <si>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</si>
  <si>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</si>
  <si>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</si>
  <si>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</si>
  <si>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</si>
  <si>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</si>
  <si>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</si>
  <si>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</si>
  <si>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</si>
  <si>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</si>
  <si>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</si>
  <si>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</si>
  <si>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</si>
  <si>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</si>
  <si>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</si>
  <si>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</si>
  <si>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</si>
  <si>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</si>
  <si>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</si>
  <si>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</si>
  <si>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</si>
  <si>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</si>
  <si>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</si>
  <si>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</si>
  <si>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</si>
  <si>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</si>
  <si>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</si>
  <si>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</si>
  <si>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</si>
  <si>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</si>
  <si>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</si>
  <si>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</si>
  <si>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</si>
  <si>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</si>
  <si>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</si>
  <si>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</si>
  <si>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</si>
  <si>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</si>
  <si>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</si>
  <si>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</si>
  <si>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</si>
  <si>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</si>
  <si>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</si>
  <si>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</si>
  <si>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</si>
  <si>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</si>
  <si>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</si>
  <si>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</si>
  <si>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</si>
  <si>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</si>
  <si>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</si>
  <si>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</si>
  <si>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</si>
  <si>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</si>
  <si>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</si>
  <si>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</si>
  <si>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</si>
  <si>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</si>
  <si>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</si>
  <si>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</si>
  <si>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</si>
  <si>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</si>
  <si>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</si>
  <si>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</si>
  <si>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</si>
  <si>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</si>
  <si>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</si>
  <si>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</si>
  <si>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</si>
  <si>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</si>
  <si>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</si>
  <si>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</si>
  <si>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</si>
  <si>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</si>
  <si>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</si>
  <si>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</si>
  <si>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</si>
  <si>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</si>
  <si>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</si>
  <si>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</si>
  <si>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</si>
  <si>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</si>
  <si>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</si>
  <si>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</si>
  <si>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</si>
  <si>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</si>
  <si>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</si>
  <si>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</si>
  <si>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</si>
  <si>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</si>
  <si>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</si>
  <si>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</si>
  <si>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</si>
  <si>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</si>
  <si>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</si>
  <si>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</si>
  <si>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</si>
  <si>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</si>
  <si>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</si>
  <si>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</si>
  <si>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</si>
  <si>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</si>
  <si>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</si>
  <si>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</si>
  <si>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</si>
  <si>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</si>
  <si>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</si>
  <si>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</si>
  <si>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</si>
  <si>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</si>
  <si>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</si>
  <si>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</si>
  <si>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</si>
  <si>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</si>
  <si>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</si>
  <si>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</si>
  <si>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</si>
  <si>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</si>
  <si>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</si>
  <si>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</si>
  <si>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</si>
  <si>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</si>
  <si>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</si>
  <si>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</si>
  <si>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</si>
  <si>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</si>
  <si>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</si>
  <si>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</si>
  <si>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</si>
  <si>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</si>
  <si>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</si>
  <si>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</si>
  <si>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</si>
  <si>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</si>
  <si>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</si>
  <si>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</si>
  <si>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</si>
  <si>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</si>
  <si>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</si>
  <si>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</si>
  <si>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</si>
  <si>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</si>
  <si>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</si>
  <si>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</si>
  <si>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</si>
  <si>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</si>
  <si>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</si>
  <si>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</si>
  <si>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</si>
  <si>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</si>
  <si>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</si>
  <si>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</si>
  <si>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</si>
  <si>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</si>
  <si>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</si>
  <si>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</si>
  <si>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</si>
  <si>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</si>
  <si>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</si>
  <si>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</si>
  <si>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</si>
  <si>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</si>
  <si>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</si>
  <si>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</si>
  <si>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</si>
  <si>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</si>
  <si>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</si>
  <si>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</si>
  <si>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</si>
  <si>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</si>
  <si>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</si>
  <si>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</si>
  <si>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</si>
  <si>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</si>
  <si>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</si>
  <si>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</si>
  <si>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</si>
  <si>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</si>
  <si>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</si>
  <si>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</si>
  <si>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</si>
  <si>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</si>
  <si>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</si>
  <si>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</si>
  <si>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</si>
  <si>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</si>
  <si>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</si>
  <si>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</si>
  <si>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</si>
  <si>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</si>
  <si>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</si>
  <si>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</si>
  <si>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</si>
  <si>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</si>
  <si>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</si>
  <si>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</si>
  <si>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</si>
  <si>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</si>
  <si>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</si>
  <si>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</si>
  <si>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</si>
  <si>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</si>
  <si>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</si>
  <si>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</si>
  <si>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</si>
  <si>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</si>
  <si>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</si>
  <si>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</si>
  <si>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</si>
  <si>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</si>
  <si>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</si>
  <si>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</si>
  <si>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</si>
  <si>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</si>
  <si>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</si>
  <si>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</si>
  <si>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</si>
  <si>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</si>
  <si>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</si>
  <si>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</si>
  <si>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</si>
  <si>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</si>
  <si>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</si>
  <si>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</si>
  <si>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</si>
  <si>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</si>
  <si>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</si>
  <si>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</si>
  <si>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</si>
  <si>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</si>
  <si>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</si>
  <si>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</si>
  <si>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</si>
  <si>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</si>
  <si>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</si>
  <si>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</si>
  <si>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</si>
  <si>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</si>
  <si>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</si>
  <si>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</si>
  <si>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</si>
  <si>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</si>
  <si>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</si>
  <si>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</si>
  <si>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</si>
  <si>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</si>
  <si>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</si>
  <si>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</si>
  <si>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</si>
  <si>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</si>
  <si>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</si>
  <si>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</si>
  <si>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</si>
  <si>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</si>
  <si>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</si>
  <si>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</si>
  <si>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</si>
  <si>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</si>
  <si>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</si>
  <si>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</si>
  <si>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</si>
  <si>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</si>
  <si>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</si>
  <si>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</si>
  <si>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</si>
  <si>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</si>
  <si>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</si>
  <si>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</si>
  <si>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</si>
  <si>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</si>
  <si>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</si>
  <si>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</si>
  <si>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</si>
  <si>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</si>
  <si>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</si>
  <si>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</si>
  <si>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</si>
  <si>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</si>
  <si>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</si>
  <si>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</si>
  <si>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</si>
  <si>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</si>
  <si>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</si>
  <si>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</si>
  <si>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</si>
  <si>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</si>
  <si>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</si>
  <si>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</si>
  <si>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</si>
  <si>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</si>
  <si>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</si>
  <si>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</si>
  <si>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</si>
  <si>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</si>
  <si>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</si>
  <si>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</si>
  <si>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</si>
  <si>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</si>
  <si>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</si>
  <si>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</si>
  <si>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</si>
  <si>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</si>
  <si>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</si>
  <si>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</si>
  <si>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</si>
  <si>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</si>
  <si>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</si>
  <si>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</si>
  <si>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</si>
  <si>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</si>
  <si>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</si>
  <si>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</si>
  <si>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</si>
  <si>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</si>
  <si>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</si>
  <si>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</si>
  <si>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</si>
  <si>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</si>
  <si>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</si>
  <si>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</si>
  <si>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</si>
  <si>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</si>
  <si>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</si>
  <si>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</si>
  <si>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</si>
  <si>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</si>
  <si>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</si>
  <si>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</si>
  <si>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</si>
  <si>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</si>
  <si>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</si>
  <si>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</si>
  <si>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</si>
  <si>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</si>
  <si>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</si>
  <si>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</si>
  <si>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</si>
  <si>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</si>
  <si>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</si>
  <si>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</si>
  <si>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</si>
  <si>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</si>
  <si>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</si>
  <si>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</si>
  <si>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</si>
  <si>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</si>
  <si>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</si>
  <si>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</si>
  <si>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</si>
  <si>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</si>
  <si>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</si>
  <si>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</si>
  <si>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</si>
  <si>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</si>
  <si>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</si>
  <si>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</si>
  <si>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</si>
  <si>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</si>
  <si>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</si>
  <si>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</si>
  <si>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</si>
  <si>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</si>
  <si>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</si>
  <si>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</si>
  <si>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</si>
  <si>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</si>
  <si>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</si>
  <si>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</si>
  <si>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</si>
  <si>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</si>
  <si>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</si>
  <si>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</si>
  <si>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</si>
  <si>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</si>
  <si>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</si>
  <si>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</si>
  <si>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</si>
  <si>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</si>
  <si>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</si>
  <si>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</si>
  <si>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</si>
  <si>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</si>
  <si>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</si>
  <si>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</si>
  <si>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</si>
  <si>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</si>
  <si>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</si>
  <si>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</si>
  <si>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</si>
  <si>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</si>
  <si>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</si>
  <si>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</si>
  <si>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</si>
  <si>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</si>
  <si>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</si>
  <si>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</si>
  <si>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</si>
  <si>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</si>
  <si>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</si>
  <si>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</si>
  <si>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</si>
  <si>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</si>
  <si>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</si>
  <si>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</si>
  <si>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</si>
  <si>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</si>
  <si>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</si>
  <si>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</si>
  <si>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</si>
  <si>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</si>
  <si>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</si>
  <si>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</si>
  <si>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</si>
  <si>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</si>
  <si>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</si>
  <si>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</si>
  <si>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</si>
  <si>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</si>
  <si>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</si>
  <si>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</si>
  <si>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</si>
  <si>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</si>
  <si>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</si>
  <si>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</si>
  <si>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</si>
  <si>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</si>
  <si>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</si>
  <si>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</si>
  <si>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</si>
  <si>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</si>
  <si>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</si>
  <si>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</si>
  <si>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</si>
  <si>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</si>
  <si>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</si>
  <si>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</si>
  <si>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</si>
  <si>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</si>
  <si>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</si>
  <si>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</si>
  <si>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</si>
  <si>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</si>
  <si>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</si>
  <si>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</si>
  <si>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</si>
  <si>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</si>
  <si>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</si>
  <si>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</si>
  <si>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</si>
  <si>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</si>
  <si>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</si>
  <si>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</si>
  <si>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</si>
  <si>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</si>
  <si>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</si>
  <si>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</si>
  <si>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</si>
  <si>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</si>
  <si>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</si>
  <si>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</si>
  <si>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</si>
  <si>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</si>
  <si>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</si>
  <si>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</si>
  <si>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</si>
  <si>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</si>
  <si>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</si>
  <si>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</si>
  <si>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</si>
  <si>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</si>
  <si>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</si>
  <si>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</si>
  <si>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</si>
  <si>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</si>
  <si>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</si>
  <si>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</si>
  <si>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</si>
  <si>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</si>
  <si>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</si>
  <si>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</si>
  <si>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</si>
  <si>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</si>
  <si>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</si>
  <si>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</si>
  <si>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</si>
  <si>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</si>
  <si>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</si>
  <si>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</si>
  <si>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</si>
  <si>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</si>
  <si>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</si>
  <si>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</si>
  <si>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</si>
  <si>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</si>
  <si>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</si>
  <si>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</si>
  <si>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</si>
  <si>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</si>
  <si>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</si>
  <si>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</si>
  <si>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</si>
  <si>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</si>
  <si>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</si>
  <si>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</si>
  <si>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</si>
  <si>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</si>
  <si>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</si>
  <si>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</si>
  <si>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</si>
  <si>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</si>
  <si>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</si>
  <si>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</si>
  <si>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</si>
  <si>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</si>
  <si>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</si>
  <si>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</si>
  <si>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</si>
  <si>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</si>
  <si>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</si>
  <si>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</si>
  <si>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</si>
  <si>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</si>
  <si>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</si>
  <si>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</si>
  <si>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</si>
  <si>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</si>
  <si>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</si>
  <si>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</si>
  <si>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</si>
  <si>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</si>
  <si>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</si>
  <si>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</si>
  <si>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</si>
  <si>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</si>
  <si>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</si>
  <si>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</si>
  <si>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</si>
  <si>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</si>
  <si>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</si>
  <si>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</si>
  <si>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</si>
  <si>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</si>
  <si>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</si>
  <si>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</si>
  <si>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</si>
  <si>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</si>
  <si>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</si>
  <si>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</si>
  <si>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</si>
  <si>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</si>
  <si>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</si>
  <si>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</si>
  <si>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</si>
  <si>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</si>
  <si>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</si>
  <si>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</si>
  <si>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</si>
  <si>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</si>
  <si>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</si>
  <si>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</si>
  <si>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</si>
  <si>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</si>
  <si>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</si>
  <si>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</si>
  <si>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</si>
  <si>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</si>
  <si>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</si>
  <si>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</si>
  <si>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</si>
  <si>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</si>
  <si>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</si>
  <si>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</si>
  <si>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</si>
  <si>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</si>
  <si>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</si>
  <si>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</si>
  <si>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</si>
  <si>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</si>
  <si>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</si>
  <si>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</si>
  <si>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</si>
  <si>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</si>
  <si>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</si>
  <si>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</si>
  <si>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</si>
  <si>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</si>
  <si>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</si>
  <si>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</si>
  <si>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</si>
  <si>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</si>
  <si>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</si>
  <si>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</si>
  <si>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</si>
  <si>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</si>
  <si>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</si>
  <si>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</si>
  <si>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</si>
  <si>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</si>
  <si>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</si>
  <si>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</si>
  <si>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</si>
  <si>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</si>
  <si>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</si>
  <si>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</si>
  <si>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</si>
  <si>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</si>
  <si>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</si>
  <si>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</si>
  <si>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</si>
  <si>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</si>
  <si>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</si>
  <si>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</si>
  <si>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</si>
  <si>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</si>
  <si>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</si>
  <si>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</si>
  <si>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</si>
  <si>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</si>
  <si>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</si>
  <si>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</si>
  <si>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</si>
  <si>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</si>
  <si>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</si>
  <si>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</si>
  <si>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</si>
  <si>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</si>
  <si>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</si>
  <si>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</si>
  <si>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</si>
  <si>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</si>
  <si>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</si>
  <si>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</si>
  <si>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</si>
  <si>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</si>
  <si>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</si>
  <si>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</si>
  <si>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</si>
  <si>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</si>
  <si>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</si>
  <si>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</si>
  <si>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</si>
  <si>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</si>
  <si>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</si>
  <si>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</si>
  <si>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</si>
  <si>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</si>
  <si>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</si>
  <si>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</si>
  <si>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</si>
  <si>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</si>
  <si>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</si>
  <si>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</si>
  <si>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</si>
  <si>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</si>
  <si>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</si>
  <si>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</si>
  <si>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</si>
  <si>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</si>
  <si>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</si>
  <si>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</si>
  <si>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</si>
  <si>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</si>
  <si>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</si>
  <si>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</si>
  <si>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</si>
  <si>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</si>
  <si>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</si>
  <si>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</si>
  <si>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</si>
  <si>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</si>
  <si>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</si>
  <si>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</si>
  <si>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</si>
  <si>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</si>
  <si>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</si>
  <si>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</si>
  <si>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</si>
  <si>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</si>
  <si>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</si>
  <si>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</si>
  <si>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</si>
  <si>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</si>
  <si>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</si>
  <si>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</si>
  <si>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</si>
  <si>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</si>
  <si>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</si>
  <si>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</si>
  <si>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</si>
  <si>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</si>
  <si>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</si>
  <si>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</si>
  <si>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</si>
  <si>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</si>
  <si>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</si>
  <si>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</si>
  <si>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</si>
  <si>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</si>
  <si>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</si>
  <si>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</si>
  <si>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</si>
  <si>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</si>
  <si>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</si>
  <si>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</si>
  <si>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</si>
  <si>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</si>
  <si>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</si>
  <si>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</si>
  <si>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</si>
  <si>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</si>
  <si>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</si>
  <si>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</si>
  <si>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</si>
  <si>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</si>
  <si>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</si>
  <si>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</si>
  <si>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</si>
  <si>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</si>
  <si>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</si>
  <si>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</si>
  <si>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</si>
  <si>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</si>
  <si>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</si>
  <si>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</si>
  <si>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</si>
  <si>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</si>
  <si>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</si>
  <si>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</si>
  <si>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</si>
  <si>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</si>
  <si>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</si>
  <si>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</si>
  <si>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</si>
  <si>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</si>
  <si>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</si>
  <si>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</si>
  <si>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</si>
  <si>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</si>
  <si>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</si>
  <si>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</si>
  <si>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</si>
  <si>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</si>
  <si>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</si>
  <si>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</si>
  <si>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</si>
  <si>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</si>
  <si>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</si>
  <si>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</si>
  <si>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</si>
  <si>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</si>
  <si>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</si>
  <si>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</si>
  <si>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</si>
  <si>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</si>
  <si>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</si>
  <si>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</si>
  <si>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</si>
  <si>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</si>
  <si>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</si>
  <si>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</si>
  <si>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</si>
  <si>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</si>
  <si>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</si>
  <si>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</si>
  <si>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</si>
  <si>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</si>
  <si>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</si>
  <si>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</si>
  <si>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</si>
  <si>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</si>
  <si>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</si>
  <si>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</si>
  <si>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</si>
  <si>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</si>
  <si>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</si>
  <si>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</si>
  <si>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</si>
  <si>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</si>
  <si>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</si>
  <si>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</si>
  <si>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</si>
  <si>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</si>
  <si>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</si>
  <si>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</si>
  <si>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</si>
  <si>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</si>
  <si>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</si>
  <si>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</si>
  <si>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</si>
  <si>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</si>
  <si>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</si>
  <si>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</si>
  <si>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</si>
  <si>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</si>
  <si>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</si>
  <si>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</si>
  <si>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</si>
  <si>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</si>
  <si>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</si>
  <si>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</si>
  <si>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</si>
  <si>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</si>
  <si>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</si>
  <si>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</si>
  <si>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</si>
  <si>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</si>
  <si>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</si>
  <si>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</si>
  <si>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</si>
  <si>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</si>
  <si>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</si>
  <si>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</si>
  <si>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</si>
  <si>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</si>
  <si>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</si>
  <si>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</si>
  <si>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</si>
  <si>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</si>
  <si>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</si>
  <si>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</si>
  <si>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</si>
  <si>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</si>
  <si>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</si>
  <si>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</si>
  <si>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</si>
  <si>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</si>
  <si>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</si>
  <si>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</si>
  <si>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</si>
  <si>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</si>
  <si>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</si>
  <si>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</si>
  <si>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</si>
  <si>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</si>
  <si>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</si>
  <si>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</si>
  <si>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</si>
  <si>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</si>
  <si>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</si>
  <si>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</si>
  <si>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</si>
  <si>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</si>
  <si>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</si>
  <si>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</si>
  <si>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</si>
  <si>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</si>
  <si>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</si>
  <si>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</si>
  <si>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</si>
  <si>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</si>
  <si>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</si>
  <si>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</si>
  <si>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</si>
  <si>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</si>
  <si>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</si>
  <si>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</si>
  <si>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</si>
  <si>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</si>
  <si>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</si>
  <si>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</si>
  <si>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</si>
  <si>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</si>
  <si>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</si>
  <si>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</si>
  <si>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</si>
  <si>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</si>
  <si>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</si>
  <si>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</si>
  <si>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</si>
  <si>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</si>
  <si>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</si>
  <si>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</si>
  <si>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</si>
  <si>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</si>
  <si>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</si>
  <si>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</si>
  <si>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</si>
  <si>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</si>
  <si>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</si>
  <si>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</si>
  <si>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</si>
  <si>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</si>
  <si>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</si>
  <si>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</si>
  <si>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</si>
  <si>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</si>
  <si>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</si>
  <si>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</si>
  <si>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</si>
  <si>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</si>
  <si>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</si>
  <si>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</si>
  <si>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</si>
  <si>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</si>
  <si>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</si>
  <si>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</si>
  <si>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</si>
  <si>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</si>
  <si>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</si>
  <si>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</si>
  <si>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</si>
  <si>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</si>
  <si>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</si>
  <si>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</si>
  <si>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</si>
  <si>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</si>
  <si>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</si>
  <si>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</si>
  <si>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</si>
  <si>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</si>
  <si>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</si>
  <si>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</si>
  <si>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</si>
  <si>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</si>
  <si>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</si>
  <si>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</si>
  <si>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</si>
  <si>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</si>
  <si>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</si>
  <si>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</si>
  <si>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</si>
  <si>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</si>
  <si>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</si>
  <si>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</si>
  <si>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</si>
  <si>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</si>
  <si>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</si>
  <si>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</si>
  <si>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</si>
  <si>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</si>
  <si>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</si>
  <si>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</si>
  <si>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</si>
  <si>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</si>
  <si>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</si>
  <si>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</si>
  <si>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</si>
  <si>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</si>
  <si>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</si>
  <si>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</si>
  <si>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</si>
  <si>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</si>
  <si>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</si>
  <si>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</si>
  <si>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</si>
  <si>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</si>
  <si>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</si>
  <si>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</si>
  <si>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</si>
  <si>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</si>
  <si>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</si>
  <si>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</si>
  <si>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</si>
  <si>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</si>
  <si>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</si>
  <si>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</si>
  <si>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</si>
  <si>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</si>
  <si>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</si>
  <si>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</si>
  <si>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</si>
  <si>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</si>
  <si>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</si>
  <si>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</si>
  <si>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</si>
  <si>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</si>
  <si>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</si>
  <si>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</si>
  <si>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</si>
  <si>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</si>
  <si>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</si>
  <si>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</si>
  <si>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</si>
  <si>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</si>
  <si>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</si>
  <si>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</si>
  <si>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</si>
  <si>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</si>
  <si>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</si>
  <si>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</si>
  <si>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</si>
  <si>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</si>
  <si>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</si>
  <si>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</si>
  <si>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</si>
  <si>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</si>
  <si>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</si>
  <si>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</si>
  <si>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</si>
  <si>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</si>
  <si>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</si>
  <si>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</si>
  <si>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</si>
  <si>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</si>
  <si>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</si>
  <si>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</si>
  <si>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</si>
  <si>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</si>
  <si>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</si>
  <si>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</si>
  <si>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</si>
  <si>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</si>
  <si>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</si>
  <si>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</si>
  <si>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</si>
  <si>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</si>
  <si>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</si>
  <si>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</si>
  <si>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</si>
  <si>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</si>
  <si>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</si>
  <si>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</si>
  <si>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</si>
  <si>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</si>
  <si>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</si>
  <si>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</si>
  <si>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</si>
  <si>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</si>
  <si>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</si>
  <si>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</si>
  <si>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</si>
  <si>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</si>
  <si>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</si>
  <si>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</si>
  <si>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</si>
  <si>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</si>
  <si>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</si>
  <si>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</si>
  <si>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</si>
  <si>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</si>
  <si>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</si>
  <si>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</si>
  <si>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</si>
  <si>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</si>
  <si>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</si>
  <si>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</si>
  <si>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</si>
  <si>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</si>
  <si>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</si>
  <si>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</si>
  <si>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</si>
  <si>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</si>
  <si>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</si>
  <si>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</si>
  <si>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</si>
  <si>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</si>
  <si>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</si>
  <si>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</si>
  <si>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</si>
  <si>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</si>
  <si>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</si>
  <si>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</si>
  <si>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</si>
  <si>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</si>
  <si>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</si>
  <si>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</si>
  <si>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</si>
  <si>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</si>
  <si>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</si>
  <si>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</si>
  <si>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</si>
  <si>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</si>
  <si>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</si>
  <si>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</si>
  <si>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</si>
  <si>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</si>
  <si>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</si>
  <si>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</si>
  <si>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</si>
  <si>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</si>
  <si>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</si>
  <si>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</si>
  <si>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</si>
  <si>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</si>
  <si>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</si>
  <si>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</si>
  <si>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</si>
  <si>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</si>
  <si>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</si>
  <si>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</si>
  <si>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</si>
  <si>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</si>
  <si>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</si>
  <si>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</si>
  <si>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</si>
  <si>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</si>
  <si>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</si>
  <si>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</si>
  <si>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</si>
  <si>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</si>
  <si>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</si>
  <si>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</si>
  <si>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</si>
  <si>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</si>
  <si>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</si>
  <si>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</si>
  <si>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</si>
  <si>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</si>
  <si>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</si>
  <si>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</si>
  <si>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</si>
  <si>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</si>
  <si>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</si>
  <si>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</si>
  <si>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</si>
  <si>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</si>
  <si>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</si>
  <si>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</si>
  <si>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</si>
  <si>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</si>
  <si>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</si>
  <si>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</si>
  <si>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</si>
  <si>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</si>
  <si>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</si>
  <si>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</si>
  <si>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</si>
  <si>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</si>
  <si>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</si>
  <si>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</si>
  <si>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</si>
  <si>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</si>
  <si>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</si>
  <si>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</si>
  <si>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</si>
  <si>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</si>
  <si>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</si>
  <si>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</si>
  <si>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</si>
  <si>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</si>
  <si>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</si>
  <si>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</si>
  <si>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</si>
  <si>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</si>
  <si>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</si>
  <si>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</si>
  <si>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</si>
  <si>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</si>
  <si>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</si>
  <si>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</si>
  <si>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</si>
  <si>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</si>
  <si>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</si>
  <si>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</si>
  <si>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</si>
  <si>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</si>
  <si>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</si>
  <si>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</si>
  <si>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</si>
  <si>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</si>
  <si>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</si>
  <si>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</si>
  <si>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</si>
  <si>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</si>
  <si>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</si>
  <si>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</si>
  <si>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</si>
  <si>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</si>
  <si>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</si>
  <si>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</si>
  <si>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</si>
  <si>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</si>
  <si>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</si>
  <si>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</si>
  <si>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</si>
  <si>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</si>
  <si>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</si>
  <si>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</si>
  <si>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</si>
  <si>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</si>
  <si>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</si>
  <si>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</si>
  <si>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</si>
  <si>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</si>
  <si>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</si>
  <si>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</si>
  <si>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</si>
  <si>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</si>
  <si>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</si>
  <si>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</si>
  <si>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</si>
  <si>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</si>
  <si>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</si>
  <si>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</si>
  <si>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</si>
  <si>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</si>
  <si>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</si>
  <si>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</si>
  <si>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</si>
  <si>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</si>
  <si>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</si>
  <si>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</si>
  <si>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</si>
  <si>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</si>
  <si>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</si>
  <si>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</si>
  <si>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</si>
  <si>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</si>
  <si>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</si>
  <si>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</si>
  <si>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</si>
  <si>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</si>
  <si>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</si>
  <si>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</si>
  <si>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</si>
  <si>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</si>
  <si>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</si>
  <si>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</si>
  <si>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</si>
  <si>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</si>
  <si>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</si>
  <si>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</si>
  <si>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</si>
  <si>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</si>
  <si>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</si>
  <si>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</si>
  <si>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</si>
  <si>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</si>
  <si>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</si>
  <si>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</si>
  <si>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</si>
  <si>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</si>
  <si>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</si>
  <si>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</si>
  <si>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</si>
  <si>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</si>
  <si>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</si>
  <si>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</si>
  <si>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</si>
  <si>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</si>
  <si>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</si>
  <si>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</si>
  <si>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</si>
  <si>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</si>
  <si>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</si>
  <si>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</si>
  <si>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</si>
  <si>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</si>
  <si>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</si>
  <si>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</si>
  <si>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</si>
  <si>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</si>
  <si>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</si>
  <si>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</si>
  <si>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</si>
  <si>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</si>
  <si>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</si>
  <si>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</si>
  <si>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</si>
  <si>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</si>
  <si>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</si>
  <si>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</si>
  <si>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</si>
  <si>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</si>
  <si>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</si>
  <si>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</si>
  <si>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</si>
  <si>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</si>
  <si>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</si>
  <si>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</si>
  <si>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</si>
  <si>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</si>
  <si>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</si>
  <si>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</si>
  <si>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</si>
  <si>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</si>
  <si>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</si>
  <si>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</si>
  <si>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</si>
  <si>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</si>
  <si>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</si>
  <si>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</si>
  <si>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</si>
  <si>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</si>
  <si>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</si>
  <si>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</si>
  <si>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</si>
  <si>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</si>
  <si>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</si>
  <si>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</si>
  <si>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</si>
  <si>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</si>
  <si>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</si>
  <si>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</si>
  <si>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</si>
  <si>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</si>
  <si>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</si>
  <si>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</si>
  <si>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</si>
  <si>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</si>
  <si>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</si>
  <si>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</si>
  <si>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</si>
  <si>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</si>
  <si>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</si>
  <si>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</si>
  <si>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</si>
  <si>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</si>
  <si>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</si>
  <si>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</si>
  <si>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</si>
  <si>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</si>
  <si>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</si>
  <si>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</si>
  <si>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</si>
  <si>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</si>
  <si>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</si>
  <si>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</si>
  <si>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</si>
  <si>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</si>
  <si>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</si>
  <si>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</si>
  <si>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</si>
  <si>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</si>
  <si>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</si>
  <si>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</si>
  <si>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</si>
  <si>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</si>
  <si>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</si>
  <si>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</si>
  <si>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</si>
  <si>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</si>
  <si>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</si>
  <si>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</si>
  <si>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</si>
  <si>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</si>
  <si>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</si>
  <si>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</si>
  <si>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</si>
  <si>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</si>
  <si>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</si>
  <si>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</si>
  <si>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</si>
  <si>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</si>
  <si>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</si>
  <si>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</si>
  <si>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</si>
  <si>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</si>
  <si>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</si>
  <si>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</si>
  <si>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</si>
  <si>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</si>
  <si>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</si>
  <si>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</si>
  <si>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</si>
  <si>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</si>
  <si>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</si>
  <si>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</si>
  <si>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</si>
  <si>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</si>
  <si>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</si>
  <si>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</si>
  <si>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</si>
  <si>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</si>
  <si>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</si>
  <si>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</si>
  <si>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</si>
  <si>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</si>
  <si>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</si>
  <si>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</si>
  <si>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</si>
  <si>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</si>
  <si>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</si>
  <si>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</si>
  <si>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</si>
  <si>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</si>
  <si>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</si>
  <si>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</si>
  <si>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</si>
  <si>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</si>
  <si>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</si>
  <si>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</si>
  <si>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</si>
  <si>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</si>
  <si>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</si>
  <si>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</si>
  <si>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</si>
  <si>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</si>
  <si>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</si>
  <si>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</si>
  <si>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</si>
  <si>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</si>
  <si>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</si>
  <si>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</si>
  <si>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</si>
  <si>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</si>
  <si>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</si>
  <si>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</si>
  <si>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</si>
  <si>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</si>
  <si>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</si>
  <si>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</si>
  <si>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</si>
  <si>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</si>
  <si>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</si>
  <si>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</si>
  <si>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</si>
  <si>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</si>
  <si>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</si>
  <si>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</si>
  <si>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</si>
  <si>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</si>
  <si>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</si>
  <si>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</si>
  <si>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</si>
  <si>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</si>
  <si>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</si>
  <si>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</si>
  <si>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</si>
  <si>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</si>
  <si>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</si>
  <si>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</si>
  <si>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</si>
  <si>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</si>
  <si>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</si>
  <si>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</si>
  <si>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</si>
  <si>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</si>
  <si>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</si>
  <si>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</si>
  <si>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</si>
  <si>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</si>
  <si>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</si>
  <si>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</si>
  <si>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</si>
  <si>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</si>
  <si>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</si>
  <si>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</si>
  <si>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</si>
  <si>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</si>
  <si>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</si>
  <si>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</si>
  <si>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</si>
  <si>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</si>
  <si>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</si>
  <si>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</si>
  <si>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</si>
  <si>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</si>
  <si>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</si>
  <si>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</si>
  <si>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</si>
  <si>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</si>
  <si>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</si>
  <si>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</si>
  <si>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</si>
  <si>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</si>
  <si>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</si>
  <si>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</si>
  <si>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</si>
  <si>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</si>
  <si>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</si>
  <si>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</si>
  <si>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</si>
  <si>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</si>
  <si>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</si>
  <si>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</si>
  <si>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</si>
  <si>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</si>
  <si>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</si>
  <si>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</si>
  <si>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</si>
  <si>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</si>
  <si>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</si>
  <si>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</si>
  <si>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</si>
  <si>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</si>
  <si>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</si>
  <si>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</si>
  <si>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</si>
  <si>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</si>
  <si>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</si>
  <si>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</si>
  <si>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</si>
  <si>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</si>
  <si>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</si>
  <si>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</si>
  <si>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</si>
  <si>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</si>
  <si>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</si>
  <si>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</si>
  <si>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</si>
  <si>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</si>
  <si>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</si>
  <si>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</si>
  <si>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</si>
  <si>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</si>
  <si>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</si>
  <si>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</si>
  <si>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</si>
  <si>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</si>
  <si>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</si>
  <si>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</si>
  <si>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</si>
  <si>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</si>
  <si>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</si>
  <si>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</si>
  <si>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</si>
  <si>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</si>
  <si>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</si>
  <si>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</si>
  <si>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</si>
  <si>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</si>
  <si>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</si>
  <si>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</si>
  <si>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</si>
  <si>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</si>
  <si>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</si>
  <si>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</si>
  <si>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</si>
  <si>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</si>
  <si>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</si>
  <si>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</si>
  <si>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</si>
  <si>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</si>
  <si>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</si>
  <si>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</si>
  <si>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</si>
  <si>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</si>
  <si>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</si>
  <si>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</si>
  <si>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</si>
  <si>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</si>
  <si>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</si>
  <si>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</si>
  <si>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</si>
  <si>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</si>
  <si>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</si>
  <si>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</si>
  <si>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</si>
  <si>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</si>
  <si>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</si>
  <si>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</si>
  <si>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</si>
  <si>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</si>
  <si>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</si>
  <si>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</si>
  <si>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</si>
  <si>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</si>
  <si>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</si>
  <si>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</si>
  <si>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</si>
  <si>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</si>
  <si>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</si>
  <si>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</si>
  <si>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</si>
  <si>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</si>
  <si>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</si>
  <si>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</si>
  <si>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</si>
  <si>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</si>
  <si>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</si>
  <si>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</si>
  <si>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</si>
  <si>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</si>
  <si>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</si>
  <si>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</si>
  <si>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</si>
  <si>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</si>
  <si>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</si>
  <si>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</si>
  <si>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</si>
  <si>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</si>
  <si>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</si>
  <si>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</si>
  <si>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</si>
  <si>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</si>
  <si>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</si>
  <si>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</si>
  <si>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</si>
  <si>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</si>
  <si>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</si>
  <si>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</si>
  <si>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</si>
  <si>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</si>
  <si>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</si>
  <si>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</si>
  <si>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</si>
  <si>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</si>
  <si>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</si>
  <si>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</si>
  <si>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</si>
  <si>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</si>
  <si>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</si>
  <si>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</si>
  <si>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</si>
  <si>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</si>
  <si>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</si>
  <si>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</si>
  <si>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</si>
  <si>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</si>
  <si>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</si>
  <si>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</si>
  <si>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</si>
  <si>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</si>
  <si>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</si>
  <si>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</si>
  <si>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</si>
  <si>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</si>
  <si>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</si>
  <si>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</si>
  <si>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</si>
  <si>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</si>
  <si>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</si>
  <si>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</si>
  <si>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</si>
  <si>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</si>
  <si>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</si>
  <si>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</si>
  <si>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</si>
  <si>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</si>
  <si>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</si>
  <si>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</si>
  <si>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</si>
  <si>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</si>
  <si>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</si>
  <si>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</si>
  <si>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</si>
  <si>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</si>
  <si>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</si>
  <si>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</si>
  <si>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</si>
  <si>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</si>
  <si>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</si>
  <si>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</si>
  <si>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</si>
  <si>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</si>
  <si>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</si>
  <si>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</si>
  <si>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</si>
  <si>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</si>
  <si>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</si>
  <si>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</si>
  <si>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</si>
  <si>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</si>
  <si>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</si>
  <si>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</si>
  <si>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</si>
  <si>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</si>
  <si>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</si>
  <si>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</si>
  <si>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</si>
  <si>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</si>
  <si>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</si>
  <si>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</si>
  <si>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</si>
  <si>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</si>
  <si>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</si>
  <si>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</si>
  <si>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</si>
  <si>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</si>
  <si>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</si>
  <si>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</si>
  <si>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</si>
  <si>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</si>
  <si>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</si>
  <si>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</si>
  <si>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</si>
  <si>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</si>
  <si>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</si>
  <si>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</si>
  <si>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</si>
  <si>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</si>
  <si>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</si>
  <si>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</si>
  <si>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</si>
  <si>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</si>
  <si>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</si>
  <si>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</si>
  <si>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</si>
  <si>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</si>
  <si>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</si>
  <si>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</si>
  <si>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</si>
  <si>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</si>
  <si>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</si>
  <si>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</si>
  <si>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</si>
  <si>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</si>
  <si>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</si>
  <si>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</si>
  <si>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</si>
  <si>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</si>
  <si>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</si>
  <si>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</si>
  <si>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</si>
  <si>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</si>
  <si>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</si>
  <si>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</si>
  <si>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</si>
  <si>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</si>
  <si>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</si>
  <si>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</si>
  <si>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</si>
  <si>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</si>
  <si>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</si>
  <si>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</si>
  <si>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</si>
  <si>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</si>
  <si>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</si>
  <si>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</si>
  <si>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</si>
  <si>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</si>
  <si>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</si>
  <si>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</si>
  <si>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</si>
  <si>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</si>
  <si>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</si>
  <si>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</si>
  <si>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</si>
  <si>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</si>
  <si>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</si>
  <si>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</si>
  <si>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</si>
  <si>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</si>
  <si>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</si>
  <si>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</si>
  <si>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</si>
  <si>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</si>
  <si>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</si>
  <si>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</si>
  <si>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</si>
  <si>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</si>
  <si>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</si>
  <si>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</si>
  <si>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</si>
  <si>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</si>
  <si>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</si>
  <si>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</si>
  <si>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</si>
  <si>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</si>
  <si>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</si>
  <si>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</si>
  <si>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</si>
  <si>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</si>
  <si>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</si>
  <si>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</si>
  <si>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</si>
  <si>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</si>
  <si>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</si>
  <si>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</si>
  <si>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</si>
  <si>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</si>
  <si>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</si>
  <si>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</si>
  <si>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</si>
  <si>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</si>
  <si>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</si>
  <si>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</si>
  <si>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</si>
  <si>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</si>
  <si>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</si>
  <si>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</si>
  <si>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</si>
  <si>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</si>
  <si>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</si>
  <si>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</si>
  <si>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</si>
  <si>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</si>
  <si>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</si>
  <si>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</si>
  <si>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</si>
  <si>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</si>
  <si>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</si>
  <si>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</si>
  <si>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</si>
  <si>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</si>
  <si>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</si>
  <si>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</si>
  <si>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</si>
  <si>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</si>
  <si>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</si>
  <si>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</si>
  <si>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</si>
  <si>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</si>
  <si>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</si>
  <si>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</si>
  <si>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</si>
  <si>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</si>
  <si>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</si>
  <si>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</si>
  <si>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</si>
  <si>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</si>
  <si>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</si>
  <si>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</si>
  <si>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</si>
  <si>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</si>
  <si>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</si>
  <si>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</si>
  <si>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</si>
  <si>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</si>
  <si>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</si>
  <si>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</si>
  <si>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</si>
  <si>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</si>
  <si>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</si>
  <si>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</si>
  <si>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</si>
  <si>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</si>
  <si>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</si>
  <si>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</si>
  <si>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</si>
  <si>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</si>
  <si>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</si>
  <si>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</si>
  <si>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</si>
  <si>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</si>
  <si>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</si>
  <si>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</si>
  <si>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</si>
  <si>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</si>
  <si>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</si>
  <si>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</si>
  <si>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</si>
  <si>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</si>
  <si>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</si>
  <si>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</si>
  <si>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</si>
  <si>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</si>
  <si>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</si>
  <si>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</si>
  <si>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</si>
  <si>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</si>
  <si>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</si>
  <si>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</si>
  <si>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</si>
  <si>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</si>
  <si>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</si>
  <si>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</si>
  <si>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</si>
  <si>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</si>
  <si>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</si>
  <si>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</si>
  <si>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</si>
  <si>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</si>
  <si>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</si>
  <si>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</si>
  <si>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</si>
  <si>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</si>
  <si>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</si>
  <si>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</si>
  <si>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</si>
  <si>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</si>
  <si>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</si>
  <si>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</si>
  <si>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</si>
  <si>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</si>
  <si>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</si>
  <si>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</si>
  <si>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</si>
  <si>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</si>
  <si>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</si>
  <si>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</si>
  <si>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</si>
  <si>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</si>
  <si>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</si>
  <si>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</si>
  <si>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</si>
  <si>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</si>
  <si>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</si>
  <si>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</si>
  <si>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</si>
  <si>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</si>
  <si>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</si>
  <si>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</si>
  <si>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</si>
  <si>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</si>
  <si>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</si>
  <si>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</si>
  <si>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</si>
  <si>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</si>
  <si>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</si>
  <si>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</si>
  <si>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</si>
  <si>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</si>
  <si>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</si>
  <si>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</si>
  <si>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</si>
  <si>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</si>
  <si>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</si>
  <si>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</si>
  <si>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</si>
  <si>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</si>
  <si>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</si>
  <si>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</si>
  <si>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</si>
  <si>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</si>
  <si>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</si>
  <si>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</si>
  <si>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</si>
  <si>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</si>
  <si>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</si>
  <si>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</si>
  <si>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</si>
  <si>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</si>
  <si>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</si>
  <si>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</si>
  <si>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</si>
  <si>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</si>
  <si>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</si>
  <si>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</si>
  <si>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</si>
  <si>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</si>
  <si>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</si>
  <si>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</si>
  <si>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</si>
  <si>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</si>
  <si>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</si>
  <si>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</si>
  <si>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</si>
  <si>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</si>
  <si>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</si>
  <si>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</si>
  <si>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</si>
  <si>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</si>
  <si>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</si>
  <si>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</si>
  <si>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</si>
  <si>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</si>
  <si>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</si>
  <si>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</si>
  <si>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</si>
  <si>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</si>
  <si>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</si>
  <si>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</si>
  <si>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</si>
  <si>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</si>
  <si>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</si>
  <si>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</si>
  <si>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</si>
  <si>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</si>
  <si>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</si>
  <si>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</si>
  <si>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</si>
  <si>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</si>
  <si>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</si>
  <si>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</si>
  <si>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</si>
  <si>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</si>
  <si>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</si>
  <si>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</si>
  <si>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</si>
  <si>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</si>
  <si>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</si>
  <si>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</si>
  <si>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</si>
  <si>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</si>
  <si>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</si>
  <si>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</si>
  <si>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</si>
  <si>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</si>
  <si>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</si>
  <si>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</si>
  <si>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</si>
  <si>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</si>
  <si>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</si>
  <si>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</si>
  <si>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</si>
  <si>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</si>
  <si>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</si>
  <si>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</si>
  <si>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</si>
  <si>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</si>
  <si>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</si>
  <si>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</si>
  <si>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</si>
  <si>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</si>
  <si>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</si>
  <si>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</si>
  <si>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</si>
  <si>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</si>
  <si>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</si>
  <si>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</si>
  <si>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</si>
  <si>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</si>
  <si>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</si>
  <si>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</si>
  <si>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</si>
  <si>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</si>
  <si>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</si>
  <si>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</si>
  <si>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</si>
  <si>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</si>
  <si>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</si>
  <si>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</si>
  <si>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</si>
  <si>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</si>
  <si>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</si>
  <si>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</si>
  <si>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</si>
  <si>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</si>
  <si>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</si>
  <si>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</si>
  <si>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</si>
  <si>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</si>
  <si>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</si>
  <si>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</si>
  <si>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</si>
  <si>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</si>
  <si>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</si>
  <si>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</si>
  <si>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</si>
  <si>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</si>
  <si>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</si>
  <si>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</si>
  <si>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</si>
  <si>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</si>
  <si>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</si>
  <si>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</si>
  <si>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</si>
  <si>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</si>
  <si>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</si>
  <si>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</si>
  <si>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</si>
  <si>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</si>
  <si>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</si>
  <si>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</si>
  <si>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</si>
  <si>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</si>
  <si>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</si>
  <si>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</si>
  <si>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</si>
  <si>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</si>
  <si>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</si>
  <si>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</si>
  <si>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</si>
  <si>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</si>
  <si>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</si>
  <si>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</si>
  <si>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</si>
  <si>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</si>
  <si>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</si>
  <si>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</si>
  <si>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</si>
  <si>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</si>
  <si>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</si>
  <si>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</si>
  <si>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</si>
  <si>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</si>
  <si>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</si>
  <si>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</si>
  <si>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</si>
  <si>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</si>
  <si>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</si>
  <si>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</si>
  <si>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</si>
  <si>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</si>
  <si>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</si>
  <si>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</si>
  <si>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</si>
  <si>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</si>
  <si>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</si>
  <si>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</si>
  <si>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</si>
  <si>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</si>
  <si>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</si>
  <si>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</si>
  <si>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</si>
  <si>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</si>
  <si>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</si>
  <si>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</si>
  <si>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</si>
  <si>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</si>
  <si>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</si>
  <si>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</si>
  <si>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</si>
  <si>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</si>
  <si>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</si>
  <si>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</si>
  <si>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</si>
  <si>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</si>
  <si>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</si>
  <si>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</si>
  <si>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</si>
  <si>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</si>
  <si>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</si>
  <si>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</si>
  <si>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</si>
  <si>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</si>
  <si>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</si>
  <si>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</si>
  <si>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</si>
  <si>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</si>
  <si>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</si>
  <si>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</si>
  <si>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</si>
  <si>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</si>
  <si>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</si>
  <si>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</si>
  <si>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</si>
  <si>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</si>
  <si>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</si>
  <si>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</si>
  <si>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</si>
  <si>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</si>
  <si>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</si>
  <si>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</si>
  <si>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</si>
  <si>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</si>
  <si>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</si>
  <si>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</si>
  <si>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</si>
  <si>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</si>
  <si>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</si>
  <si>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</si>
  <si>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</si>
  <si>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</si>
  <si>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</si>
  <si>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</si>
  <si>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</si>
  <si>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</si>
  <si>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</si>
  <si>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</si>
  <si>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</si>
  <si>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</si>
  <si>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</si>
  <si>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</si>
  <si>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</si>
  <si>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</si>
  <si>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</si>
  <si>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</si>
  <si>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</si>
  <si>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</si>
  <si>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</si>
  <si>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</si>
  <si>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</si>
  <si>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</si>
  <si>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</si>
  <si>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</si>
  <si>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</si>
  <si>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</si>
  <si>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</si>
  <si>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</si>
  <si>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</si>
  <si>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</si>
  <si>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</si>
  <si>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</si>
  <si>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</si>
  <si>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</si>
  <si>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</si>
  <si>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</si>
  <si>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</si>
  <si>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</si>
  <si>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</si>
  <si>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</si>
  <si>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</si>
  <si>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</si>
  <si>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</si>
  <si>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</si>
  <si>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</si>
  <si>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</si>
  <si>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</si>
  <si>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</si>
  <si>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</si>
  <si>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</si>
  <si>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</si>
  <si>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</si>
  <si>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</si>
  <si>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</si>
  <si>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</si>
  <si>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</si>
  <si>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</si>
  <si>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</si>
  <si>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</si>
  <si>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</si>
  <si>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</si>
  <si>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</si>
  <si>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</si>
  <si>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</si>
  <si>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</si>
  <si>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</si>
  <si>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</si>
  <si>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</si>
  <si>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</si>
  <si>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</si>
  <si>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</si>
  <si>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</si>
  <si>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</si>
  <si>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</si>
  <si>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</si>
  <si>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</si>
  <si>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</si>
  <si>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</si>
  <si>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</si>
  <si>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</si>
  <si>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</si>
  <si>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</si>
  <si>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</si>
  <si>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</si>
  <si>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</si>
  <si>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</si>
  <si>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</si>
  <si>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</si>
  <si>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</si>
  <si>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</si>
  <si>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</si>
  <si>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</si>
  <si>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</si>
  <si>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</si>
  <si>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</si>
  <si>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</si>
  <si>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</si>
  <si>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</si>
  <si>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</si>
  <si>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</si>
  <si>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</si>
  <si>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</si>
  <si>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</si>
  <si>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</si>
  <si>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</si>
  <si>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</si>
  <si>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</si>
  <si>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</si>
  <si>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</si>
  <si>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</si>
  <si>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</si>
  <si>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</si>
  <si>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</si>
  <si>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</si>
  <si>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</si>
  <si>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</si>
  <si>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</si>
  <si>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</si>
  <si>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</si>
  <si>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</si>
  <si>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</si>
  <si>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</si>
  <si>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</si>
  <si>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</si>
  <si>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</si>
  <si>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</si>
  <si>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</si>
  <si>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</si>
  <si>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</si>
  <si>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</si>
  <si>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</si>
  <si>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</si>
  <si>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</si>
  <si>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</si>
  <si>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</si>
  <si>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</si>
  <si>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</si>
  <si>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</si>
  <si>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</si>
  <si>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</si>
  <si>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</si>
  <si>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</si>
  <si>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</si>
  <si>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</si>
  <si>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</si>
  <si>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</si>
  <si>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</si>
  <si>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</si>
  <si>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</si>
  <si>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</si>
  <si>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</si>
  <si>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</si>
  <si>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</si>
  <si>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</si>
  <si>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</si>
  <si>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</si>
  <si>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</si>
  <si>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</si>
  <si>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</si>
  <si>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</si>
  <si>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</si>
  <si>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</si>
  <si>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</si>
  <si>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</si>
  <si>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</si>
  <si>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</si>
  <si>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</si>
  <si>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</si>
  <si>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</si>
  <si>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</si>
  <si>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</si>
  <si>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</si>
  <si>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</si>
  <si>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</si>
  <si>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</si>
  <si>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</si>
  <si>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</si>
  <si>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</si>
  <si>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</si>
  <si>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</si>
  <si>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</si>
  <si>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</si>
  <si>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</si>
  <si>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</si>
  <si>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</si>
  <si>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</si>
  <si>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</si>
  <si>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</si>
  <si>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</si>
  <si>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</si>
  <si>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</si>
  <si>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</si>
  <si>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</si>
  <si>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</si>
  <si>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</si>
  <si>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</si>
  <si>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</si>
  <si>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</si>
  <si>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</si>
  <si>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</si>
  <si>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</si>
  <si>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</si>
  <si>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</si>
  <si>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</si>
  <si>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</si>
  <si>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</si>
  <si>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</si>
  <si>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</si>
  <si>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</si>
  <si>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</si>
  <si>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</si>
  <si>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</si>
  <si>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</si>
  <si>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</si>
  <si>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</si>
  <si>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</si>
  <si>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</si>
  <si>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</si>
  <si>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</si>
  <si>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</si>
  <si>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</si>
  <si>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</si>
  <si>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</si>
  <si>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</si>
  <si>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</si>
  <si>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</si>
  <si>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</si>
  <si>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</si>
  <si>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</si>
  <si>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</si>
  <si>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</si>
  <si>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</si>
  <si>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</si>
  <si>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</si>
  <si>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</si>
  <si>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</si>
  <si>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</si>
  <si>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</si>
  <si>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</si>
  <si>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</si>
  <si>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</si>
  <si>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</si>
  <si>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</si>
  <si>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</si>
  <si>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</si>
  <si>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</si>
  <si>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</si>
  <si>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</si>
  <si>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</si>
  <si>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</si>
  <si>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</si>
  <si>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</si>
  <si>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</si>
  <si>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</si>
  <si>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</si>
  <si>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</si>
  <si>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</si>
  <si>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</si>
  <si>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</si>
  <si>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</si>
  <si>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</si>
  <si>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</si>
  <si>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</si>
  <si>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</si>
  <si>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</si>
  <si>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</si>
  <si>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</si>
  <si>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</si>
  <si>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</si>
  <si>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</si>
  <si>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</si>
  <si>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</si>
  <si>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</si>
  <si>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</si>
  <si>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</si>
  <si>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</si>
  <si>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</si>
  <si>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</si>
  <si>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</si>
  <si>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</si>
  <si>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</si>
  <si>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</si>
  <si>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</si>
  <si>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</si>
  <si>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</si>
  <si>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</si>
  <si>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</si>
  <si>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</si>
  <si>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</si>
  <si>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</si>
  <si>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</si>
  <si>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</si>
  <si>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</si>
  <si>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</si>
  <si>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</si>
  <si>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</si>
  <si>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</si>
  <si>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</si>
  <si>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</si>
  <si>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</si>
  <si>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</si>
  <si>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</si>
  <si>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</si>
  <si>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</si>
  <si>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</si>
  <si>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</si>
  <si>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</si>
  <si>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</si>
  <si>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</si>
  <si>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</si>
  <si>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</si>
  <si>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</si>
  <si>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</si>
  <si>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</si>
  <si>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</si>
  <si>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</si>
  <si>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</si>
  <si>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</si>
  <si>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</si>
  <si>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</si>
  <si>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</si>
  <si>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</si>
  <si>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</si>
  <si>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</si>
  <si>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</si>
  <si>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</si>
  <si>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</si>
  <si>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</si>
  <si>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</si>
  <si>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</si>
  <si>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</si>
  <si>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</si>
  <si>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</si>
  <si>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</si>
  <si>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</si>
  <si>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</si>
  <si>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</si>
  <si>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</si>
  <si>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</si>
  <si>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</si>
  <si>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</si>
  <si>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</si>
  <si>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</si>
  <si>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</si>
  <si>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</si>
  <si>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</si>
  <si>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</si>
  <si>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</si>
  <si>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</si>
  <si>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</si>
  <si>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</si>
  <si>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</si>
  <si>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</si>
  <si>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</si>
  <si>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</si>
  <si>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</si>
  <si>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</si>
  <si>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</si>
  <si>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</si>
  <si>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</si>
  <si>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</si>
  <si>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</si>
  <si>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</si>
  <si>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</si>
  <si>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</si>
  <si>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</si>
  <si>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</si>
  <si>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</si>
  <si>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</si>
  <si>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</si>
  <si>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</si>
  <si>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</si>
  <si>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</si>
  <si>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</si>
  <si>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</si>
  <si>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</si>
  <si>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</si>
  <si>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</si>
  <si>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</si>
  <si>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</si>
  <si>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</si>
  <si>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</si>
  <si>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</si>
  <si>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</si>
  <si>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</si>
  <si>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</si>
  <si>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</si>
  <si>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</si>
  <si>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</si>
  <si>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</si>
  <si>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</si>
  <si>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</si>
  <si>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</si>
  <si>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</si>
  <si>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</si>
  <si>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</si>
  <si>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</si>
  <si>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</si>
  <si>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</si>
  <si>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</si>
  <si>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</si>
  <si>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</si>
  <si>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</si>
  <si>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</si>
  <si>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</si>
  <si>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</si>
  <si>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</si>
  <si>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</si>
  <si>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</si>
  <si>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</si>
  <si>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</si>
  <si>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</si>
  <si>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</si>
  <si>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</si>
  <si>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</si>
  <si>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</si>
  <si>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</si>
  <si>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</si>
  <si>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</si>
  <si>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</si>
  <si>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</si>
  <si>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</si>
  <si>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</si>
  <si>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</si>
  <si>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</si>
  <si>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</si>
  <si>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</si>
  <si>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</si>
  <si>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</si>
  <si>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</si>
  <si>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</si>
  <si>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</si>
  <si>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</si>
  <si>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</si>
  <si>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</si>
  <si>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</si>
  <si>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</si>
  <si>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</si>
  <si>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</si>
  <si>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</si>
  <si>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</si>
  <si>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</si>
  <si>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</si>
  <si>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</si>
  <si>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</si>
  <si>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</si>
  <si>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</si>
  <si>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</si>
  <si>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</si>
  <si>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</si>
  <si>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</si>
  <si>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</si>
  <si>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</si>
  <si>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</si>
  <si>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</si>
  <si>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</si>
  <si>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</si>
  <si>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</si>
  <si>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</si>
  <si>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</si>
  <si>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</si>
  <si>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</si>
  <si>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</si>
  <si>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</si>
  <si>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</si>
  <si>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</si>
  <si>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</si>
  <si>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</si>
  <si>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</si>
  <si>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</si>
  <si>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</si>
  <si>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</si>
  <si>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</si>
  <si>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</si>
  <si>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</si>
  <si>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</si>
  <si>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</si>
  <si>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</si>
  <si>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</si>
  <si>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</si>
  <si>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</si>
  <si>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</si>
  <si>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</si>
  <si>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</si>
  <si>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</si>
  <si>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</si>
  <si>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</si>
  <si>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</si>
  <si>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</si>
  <si>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</si>
  <si>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</si>
  <si>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</si>
  <si>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</si>
  <si>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</si>
  <si>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</si>
  <si>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</si>
  <si>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</si>
  <si>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</si>
  <si>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</si>
  <si>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</si>
  <si>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</si>
  <si>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</si>
  <si>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</si>
  <si>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</si>
  <si>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</si>
  <si>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</si>
  <si>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</si>
  <si>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</si>
  <si>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</si>
  <si>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</si>
  <si>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</si>
  <si>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</si>
  <si>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</si>
  <si>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</si>
  <si>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</si>
  <si>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</si>
  <si>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</si>
  <si>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</si>
  <si>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</si>
  <si>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</si>
  <si>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</si>
  <si>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</si>
  <si>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</si>
  <si>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</si>
  <si>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</si>
  <si>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</si>
  <si>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</si>
  <si>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</si>
  <si>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</si>
  <si>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</si>
  <si>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</si>
  <si>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</si>
  <si>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</si>
  <si>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</si>
  <si>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</si>
  <si>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</si>
  <si>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</si>
  <si>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</si>
  <si>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</si>
  <si>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</si>
  <si>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</si>
  <si>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</si>
  <si>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</si>
  <si>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</si>
  <si>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</si>
  <si>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</si>
  <si>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</si>
  <si>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</si>
  <si>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</si>
  <si>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</si>
  <si>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</si>
  <si>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</si>
  <si>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</si>
  <si>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</si>
  <si>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</si>
  <si>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</si>
  <si>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</si>
  <si>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</si>
  <si>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</si>
  <si>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</si>
  <si>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</si>
  <si>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</si>
  <si>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</si>
  <si>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</si>
  <si>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</si>
  <si>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</si>
  <si>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</si>
  <si>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</si>
  <si>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</si>
  <si>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</si>
  <si>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</si>
  <si>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</si>
  <si>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</si>
  <si>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</si>
  <si>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</si>
  <si>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</si>
  <si>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</si>
  <si>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</si>
  <si>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</si>
  <si>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</si>
  <si>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</si>
  <si>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</si>
  <si>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</si>
  <si>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</si>
  <si>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</si>
  <si>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</si>
  <si>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</si>
  <si>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</si>
  <si>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</si>
  <si>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</si>
  <si>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</si>
  <si>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</si>
  <si>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</si>
  <si>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</si>
  <si>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</si>
  <si>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</si>
  <si>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</si>
  <si>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</si>
  <si>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</si>
  <si>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</si>
  <si>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</si>
  <si>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</si>
  <si>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</si>
  <si>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</si>
  <si>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</si>
  <si>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</si>
  <si>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</si>
  <si>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</si>
  <si>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</si>
  <si>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</si>
  <si>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</si>
  <si>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</si>
  <si>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</si>
  <si>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</si>
  <si>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</si>
  <si>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</si>
  <si>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</si>
  <si>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</si>
  <si>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</si>
  <si>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</si>
  <si>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</si>
  <si>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</si>
  <si>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</si>
  <si>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</si>
  <si>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</si>
  <si>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</si>
  <si>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</si>
  <si>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</si>
  <si>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</si>
  <si>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</si>
  <si>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</si>
  <si>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</si>
  <si>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</si>
  <si>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</si>
  <si>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</si>
  <si>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</si>
  <si>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</si>
  <si>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</si>
  <si>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</si>
  <si>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</si>
  <si>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</si>
  <si>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</si>
  <si>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</si>
  <si>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</si>
  <si>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</si>
  <si>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</si>
  <si>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</si>
  <si>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</si>
  <si>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</si>
  <si>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</si>
  <si>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</si>
  <si>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</si>
  <si>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</si>
  <si>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</si>
  <si>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</si>
  <si>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</si>
  <si>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</si>
  <si>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</si>
  <si>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</si>
  <si>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</si>
  <si>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</si>
  <si>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</si>
  <si>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</si>
  <si>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</si>
  <si>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</si>
  <si>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</si>
  <si>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</si>
  <si>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</si>
  <si>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</si>
  <si>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</si>
  <si>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</si>
  <si>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</si>
  <si>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</si>
  <si>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</si>
  <si>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</si>
  <si>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</si>
  <si>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</si>
  <si>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</si>
  <si>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</si>
  <si>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</si>
  <si>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</si>
  <si>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</si>
  <si>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</si>
  <si>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</si>
  <si>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</si>
  <si>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</si>
  <si>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</si>
  <si>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</si>
  <si>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</si>
  <si>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</si>
  <si>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</si>
  <si>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</si>
  <si>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</si>
  <si>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</si>
  <si>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</si>
  <si>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</si>
  <si>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</si>
  <si>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</si>
  <si>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</si>
  <si>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</si>
  <si>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</si>
  <si>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</si>
  <si>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</si>
  <si>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</si>
  <si>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</si>
  <si>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</si>
  <si>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</si>
  <si>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</si>
  <si>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</si>
  <si>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</si>
  <si>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</si>
  <si>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</si>
  <si>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</si>
  <si>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</si>
  <si>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</si>
  <si>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</si>
  <si>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</si>
  <si>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</si>
  <si>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</si>
  <si>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</si>
  <si>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</si>
  <si>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</si>
  <si>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</si>
  <si>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</si>
  <si>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</si>
  <si>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</si>
  <si>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</si>
  <si>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</si>
  <si>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</si>
  <si>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</si>
  <si>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</si>
  <si>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</si>
  <si>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</si>
  <si>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</si>
  <si>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</si>
  <si>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</si>
  <si>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</si>
  <si>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</si>
  <si>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</si>
  <si>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</si>
  <si>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</si>
  <si>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</si>
  <si>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</si>
  <si>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</si>
  <si>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</si>
  <si>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</si>
  <si>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</si>
  <si>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</si>
  <si>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</si>
  <si>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</si>
  <si>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</si>
  <si>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</si>
  <si>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</si>
  <si>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</si>
  <si>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</si>
  <si>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</si>
  <si>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</si>
  <si>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</si>
  <si>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</si>
  <si>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</si>
  <si>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</si>
  <si>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</si>
  <si>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</si>
  <si>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</si>
  <si>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</si>
  <si>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</si>
  <si>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</si>
  <si>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</si>
  <si>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</si>
  <si>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</si>
  <si>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</si>
  <si>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</si>
  <si>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</si>
  <si>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</si>
  <si>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</si>
  <si>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</si>
  <si>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</si>
  <si>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</si>
  <si>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</si>
  <si>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</si>
  <si>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</si>
  <si>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</si>
  <si>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</si>
  <si>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</si>
  <si>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</si>
  <si>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</si>
  <si>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</si>
  <si>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</si>
  <si>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</si>
  <si>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</si>
  <si>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</si>
  <si>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</si>
  <si>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</si>
  <si>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</si>
  <si>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</si>
  <si>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</si>
  <si>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</si>
  <si>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</si>
  <si>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</si>
  <si>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</si>
  <si>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</si>
  <si>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</si>
  <si>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</si>
  <si>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</si>
  <si>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</si>
  <si>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</si>
  <si>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</si>
  <si>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</si>
  <si>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</si>
  <si>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</si>
  <si>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</si>
  <si>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</si>
  <si>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</si>
  <si>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</si>
  <si>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</si>
  <si>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</si>
  <si>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</si>
  <si>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</si>
  <si>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</si>
  <si>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</si>
  <si>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</si>
  <si>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</si>
  <si>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</si>
  <si>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</si>
  <si>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</si>
  <si>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</si>
  <si>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</si>
  <si>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</si>
  <si>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</si>
  <si>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</si>
  <si>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</si>
  <si>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</si>
  <si>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</si>
  <si>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</si>
  <si>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</si>
  <si>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</si>
  <si>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</si>
  <si>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</si>
  <si>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</si>
  <si>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</si>
  <si>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</si>
  <si>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</si>
  <si>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</si>
  <si>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</si>
  <si>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</si>
  <si>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</si>
  <si>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</si>
  <si>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</si>
  <si>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</si>
  <si>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</si>
  <si>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</si>
  <si>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</si>
  <si>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</si>
  <si>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</si>
  <si>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</si>
  <si>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</si>
  <si>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</si>
  <si>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</si>
  <si>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</si>
  <si>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</si>
  <si>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</si>
  <si>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</si>
  <si>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</si>
  <si>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</si>
  <si>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</si>
  <si>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</si>
  <si>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</si>
  <si>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</si>
  <si>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</si>
  <si>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</si>
  <si>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</si>
  <si>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</si>
  <si>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</si>
  <si>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</si>
  <si>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</si>
  <si>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</si>
  <si>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</si>
  <si>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</si>
  <si>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</si>
  <si>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</si>
  <si>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</si>
  <si>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</si>
  <si>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</si>
  <si>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</si>
  <si>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</si>
  <si>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</si>
  <si>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</si>
  <si>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</si>
  <si>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</si>
  <si>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</si>
  <si>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</si>
  <si>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</si>
  <si>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</si>
  <si>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</si>
  <si>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</si>
  <si>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</si>
  <si>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</si>
  <si>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</si>
  <si>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</si>
  <si>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</si>
  <si>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</si>
  <si>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</si>
  <si>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</si>
  <si>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</si>
  <si>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</si>
  <si>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</si>
  <si>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</si>
  <si>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</si>
  <si>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</si>
  <si>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</si>
  <si>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</si>
  <si>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</si>
  <si>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</si>
  <si>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</si>
  <si>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</si>
  <si>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</si>
  <si>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</si>
  <si>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</si>
  <si>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</si>
  <si>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</si>
  <si>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</si>
  <si>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</si>
  <si>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</si>
  <si>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</si>
  <si>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</si>
  <si>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</si>
  <si>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</si>
  <si>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</si>
  <si>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</si>
  <si>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</si>
  <si>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</si>
  <si>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</si>
  <si>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</si>
  <si>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</si>
  <si>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</si>
  <si>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</si>
  <si>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</si>
  <si>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</si>
  <si>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</si>
  <si>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</si>
  <si>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</si>
  <si>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</si>
  <si>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</si>
  <si>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</si>
  <si>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</si>
  <si>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</si>
  <si>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</si>
  <si>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</si>
  <si>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</si>
  <si>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</si>
  <si>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</si>
  <si>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</si>
  <si>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</si>
  <si>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</si>
  <si>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</si>
  <si>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</si>
  <si>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</si>
  <si>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</si>
  <si>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</si>
  <si>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</si>
  <si>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</si>
  <si>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</si>
  <si>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</si>
  <si>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</si>
  <si>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</si>
  <si>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</si>
  <si>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</si>
  <si>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</si>
  <si>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</si>
  <si>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</si>
  <si>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</si>
  <si>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</si>
  <si>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</si>
  <si>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</si>
  <si>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</si>
  <si>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</si>
  <si>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</si>
  <si>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</si>
  <si>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</si>
  <si>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</si>
  <si>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</si>
  <si>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</si>
  <si>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</si>
  <si>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</si>
  <si>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</si>
  <si>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</si>
  <si>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</si>
  <si>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</si>
  <si>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</si>
  <si>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</si>
  <si>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</si>
  <si>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</si>
  <si>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</si>
  <si>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</si>
  <si>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</si>
  <si>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</si>
  <si>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</si>
  <si>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</si>
  <si>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</si>
  <si>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</si>
  <si>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</si>
  <si>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</si>
  <si>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</si>
  <si>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</si>
  <si>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</si>
  <si>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</si>
  <si>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</si>
  <si>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</si>
  <si>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</si>
  <si>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</si>
  <si>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</si>
  <si>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</si>
  <si>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</si>
  <si>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</si>
  <si>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</si>
  <si>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</si>
  <si>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</si>
  <si>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</si>
  <si>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</si>
  <si>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</si>
  <si>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</si>
  <si>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</si>
  <si>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</si>
  <si>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</si>
  <si>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</si>
  <si>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</si>
  <si>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</si>
  <si>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</si>
  <si>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</si>
  <si>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</si>
  <si>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</si>
  <si>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</si>
  <si>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</si>
  <si>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</si>
  <si>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</si>
  <si>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</si>
  <si>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</si>
  <si>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</si>
  <si>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</si>
  <si>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</si>
  <si>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</si>
  <si>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</si>
  <si>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</si>
  <si>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</si>
  <si>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</si>
  <si>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</si>
  <si>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</si>
  <si>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</si>
  <si>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</si>
  <si>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</si>
  <si>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</si>
  <si>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</si>
  <si>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</si>
  <si>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</si>
  <si>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</si>
  <si>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</si>
  <si>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</si>
  <si>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</si>
  <si>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</si>
  <si>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</si>
  <si>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</si>
  <si>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</si>
  <si>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</si>
  <si>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</si>
  <si>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</si>
  <si>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</si>
  <si>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</si>
  <si>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</si>
  <si>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</si>
  <si>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</si>
  <si>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</si>
  <si>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</si>
  <si>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</si>
  <si>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</si>
  <si>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</si>
  <si>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</si>
  <si>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</si>
  <si>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</si>
  <si>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</si>
  <si>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</si>
  <si>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</si>
  <si>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</si>
  <si>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</si>
  <si>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</si>
  <si>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</si>
  <si>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</si>
  <si>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</si>
  <si>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</si>
  <si>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</si>
  <si>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</si>
  <si>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</si>
  <si>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</si>
  <si>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</si>
  <si>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</si>
  <si>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</si>
  <si>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</si>
  <si>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</si>
  <si>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</si>
  <si>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</si>
  <si>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</si>
  <si>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</si>
  <si>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</si>
  <si>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</si>
  <si>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</si>
  <si>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</si>
  <si>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</si>
  <si>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</si>
  <si>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</si>
  <si>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</si>
  <si>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</si>
  <si>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</si>
  <si>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</si>
  <si>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</si>
  <si>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</si>
  <si>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</si>
  <si>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</si>
  <si>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</si>
  <si>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</si>
  <si>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</si>
  <si>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</si>
  <si>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</si>
  <si>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</si>
  <si>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</si>
  <si>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</si>
  <si>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</si>
  <si>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</si>
  <si>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</si>
  <si>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</si>
  <si>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</si>
  <si>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</si>
  <si>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</si>
  <si>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</si>
  <si>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</si>
  <si>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</si>
  <si>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</si>
  <si>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</si>
  <si>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</si>
  <si>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</si>
  <si>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</si>
  <si>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</si>
  <si>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</si>
  <si>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</si>
  <si>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</si>
  <si>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</si>
  <si>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</si>
  <si>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</si>
  <si>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</si>
  <si>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</si>
  <si>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</si>
  <si>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</si>
  <si>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</si>
  <si>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</si>
  <si>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</si>
  <si>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</si>
  <si>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</si>
  <si>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</si>
  <si>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</si>
  <si>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</si>
  <si>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</si>
  <si>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</si>
  <si>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</si>
  <si>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</si>
  <si>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</si>
  <si>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</si>
  <si>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</si>
  <si>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</si>
  <si>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</si>
  <si>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</si>
  <si>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</si>
  <si>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</si>
  <si>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</si>
  <si>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</si>
  <si>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</si>
  <si>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</si>
  <si>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</si>
  <si>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</si>
  <si>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</si>
  <si>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</si>
  <si>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</si>
  <si>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</si>
  <si>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</si>
  <si>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</si>
  <si>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</si>
  <si>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</si>
  <si>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</si>
  <si>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</si>
  <si>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</si>
  <si>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</si>
  <si>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</si>
  <si>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</si>
  <si>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</si>
  <si>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</si>
  <si>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</si>
  <si>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</si>
  <si>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</si>
  <si>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</si>
  <si>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</si>
  <si>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</si>
  <si>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</si>
  <si>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</si>
  <si>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</si>
  <si>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</si>
  <si>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</si>
  <si>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</si>
  <si>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</si>
  <si>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</si>
  <si>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</si>
  <si>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</si>
  <si>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</si>
  <si>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</si>
  <si>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</si>
  <si>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</si>
  <si>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</si>
  <si>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</si>
  <si>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</si>
  <si>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</si>
  <si>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</si>
  <si>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</si>
  <si>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</si>
  <si>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</si>
  <si>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</si>
  <si>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</si>
  <si>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</si>
  <si>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</si>
  <si>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</si>
  <si>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</si>
  <si>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</si>
  <si>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</si>
  <si>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</si>
  <si>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</si>
  <si>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</si>
  <si>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</si>
  <si>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</si>
  <si>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</si>
  <si>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</si>
  <si>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</si>
  <si>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</si>
  <si>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</si>
  <si>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</si>
  <si>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</si>
  <si>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</si>
  <si>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</si>
  <si>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</si>
  <si>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</si>
  <si>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</si>
  <si>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</si>
  <si>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</si>
  <si>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</si>
  <si>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</si>
  <si>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</si>
  <si>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</si>
  <si>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</si>
  <si>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</si>
  <si>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</si>
  <si>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</si>
  <si>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</si>
  <si>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</si>
  <si>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</si>
  <si>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</si>
  <si>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</si>
  <si>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</si>
  <si>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</si>
  <si>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</si>
  <si>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</si>
  <si>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</si>
  <si>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</si>
  <si>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</si>
  <si>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</si>
  <si>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</si>
  <si>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</si>
  <si>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</si>
  <si>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</si>
  <si>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</si>
  <si>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</si>
  <si>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</si>
  <si>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</si>
  <si>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</si>
  <si>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</si>
  <si>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</si>
  <si>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</si>
  <si>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</si>
  <si>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</si>
  <si>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</si>
  <si>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</si>
  <si>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</si>
  <si>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</si>
  <si>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</si>
  <si>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</si>
  <si>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</si>
  <si>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</si>
  <si>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</si>
  <si>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</si>
  <si>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</si>
  <si>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</si>
  <si>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</si>
  <si>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</si>
  <si>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</si>
  <si>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</si>
  <si>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</si>
  <si>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</si>
  <si>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</si>
  <si>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</si>
  <si>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</si>
  <si>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</si>
  <si>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</si>
  <si>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</si>
  <si>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</si>
  <si>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</si>
  <si>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</si>
  <si>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</si>
  <si>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</si>
  <si>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</si>
  <si>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</si>
  <si>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</si>
  <si>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</si>
  <si>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</si>
  <si>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</si>
  <si>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</si>
  <si>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</si>
  <si>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</si>
  <si>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</si>
  <si>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</si>
  <si>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</si>
  <si>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</si>
  <si>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</si>
  <si>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</si>
  <si>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</si>
  <si>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</si>
  <si>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</si>
  <si>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</si>
  <si>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</si>
  <si>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</si>
  <si>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</si>
  <si>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</si>
  <si>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</si>
  <si>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</si>
  <si>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</si>
  <si>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</si>
  <si>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</si>
  <si>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</si>
  <si>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</si>
  <si>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</si>
  <si>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</si>
  <si>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</si>
  <si>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</si>
  <si>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</si>
  <si>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</si>
  <si>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</si>
  <si>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</si>
  <si>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</si>
  <si>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</si>
  <si>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</si>
  <si>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</si>
  <si>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</si>
  <si>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</si>
  <si>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</si>
  <si>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</si>
  <si>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</si>
  <si>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</si>
  <si>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</si>
  <si>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</si>
  <si>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</si>
  <si>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</si>
  <si>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</si>
  <si>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</si>
  <si>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</si>
  <si>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</si>
  <si>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</si>
  <si>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</si>
  <si>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</si>
  <si>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</si>
  <si>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</si>
  <si>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</si>
  <si>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</si>
  <si>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</si>
  <si>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</si>
  <si>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</si>
  <si>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</si>
  <si>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</si>
  <si>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</si>
  <si>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</si>
  <si>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</si>
  <si>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</si>
  <si>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</si>
  <si>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</si>
  <si>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</si>
  <si>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</si>
  <si>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</si>
  <si>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</si>
  <si>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</si>
  <si>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</si>
  <si>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</si>
  <si>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</si>
  <si>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</si>
  <si>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</si>
  <si>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</si>
  <si>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</si>
  <si>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</si>
  <si>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</si>
  <si>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</si>
  <si>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</si>
  <si>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</si>
  <si>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</si>
  <si>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</si>
  <si>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</si>
  <si>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</si>
  <si>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</si>
  <si>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</si>
  <si>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</si>
  <si>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</si>
  <si>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</si>
  <si>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</si>
  <si>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</si>
  <si>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</si>
  <si>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</si>
  <si>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</si>
  <si>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</si>
  <si>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</si>
  <si>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</si>
  <si>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</si>
  <si>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</si>
  <si>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</si>
  <si>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</si>
  <si>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</si>
  <si>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</si>
  <si>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</si>
  <si>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</si>
  <si>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</si>
  <si>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</si>
  <si>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</si>
  <si>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</si>
  <si>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</si>
  <si>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</si>
  <si>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</si>
  <si>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</si>
  <si>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</si>
  <si>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</si>
  <si>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</si>
  <si>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</si>
  <si>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</si>
  <si>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</si>
  <si>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</si>
  <si>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</si>
  <si>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</si>
  <si>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</si>
  <si>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</si>
  <si>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</si>
  <si>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</si>
  <si>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</si>
  <si>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</si>
  <si>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</si>
  <si>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</si>
  <si>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</si>
  <si>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</si>
  <si>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</si>
  <si>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</si>
  <si>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</si>
  <si>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</si>
  <si>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</si>
  <si>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</si>
  <si>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</si>
  <si>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</si>
  <si>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</si>
  <si>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</si>
  <si>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</si>
  <si>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</si>
  <si>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</si>
  <si>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</si>
  <si>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</si>
  <si>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</si>
  <si>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</si>
  <si>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</si>
  <si>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</si>
  <si>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</si>
  <si>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</si>
  <si>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</si>
  <si>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</si>
  <si>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</si>
  <si>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</si>
  <si>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</si>
  <si>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</si>
  <si>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</si>
  <si>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</si>
  <si>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</si>
  <si>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</si>
  <si>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</si>
  <si>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</si>
  <si>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</si>
  <si>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</si>
  <si>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</si>
  <si>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</si>
  <si>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</si>
  <si>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</si>
  <si>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</si>
  <si>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</si>
  <si>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</si>
  <si>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</si>
  <si>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</si>
  <si>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</si>
  <si>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</si>
  <si>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</si>
  <si>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</si>
  <si>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</si>
  <si>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</si>
  <si>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</si>
  <si>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</si>
  <si>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</si>
  <si>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</si>
  <si>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</si>
  <si>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</si>
  <si>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</si>
  <si>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</si>
  <si>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</si>
  <si>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</si>
  <si>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</si>
  <si>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</si>
  <si>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</si>
  <si>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</si>
  <si>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</si>
  <si>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</si>
  <si>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</si>
  <si>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</si>
  <si>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</si>
  <si>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</si>
  <si>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</si>
  <si>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</si>
  <si>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</si>
  <si>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</si>
  <si>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</si>
  <si>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</si>
  <si>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</si>
  <si>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</si>
  <si>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</si>
  <si>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</si>
  <si>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</si>
  <si>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</si>
  <si>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</si>
  <si>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</si>
  <si>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</si>
  <si>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</si>
  <si>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</si>
  <si>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</si>
  <si>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</si>
  <si>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</si>
  <si>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</si>
  <si>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</si>
  <si>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</si>
  <si>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</si>
  <si>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</si>
  <si>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</si>
  <si>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</si>
  <si>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</si>
  <si>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</si>
  <si>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</si>
  <si>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</si>
  <si>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</si>
  <si>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</si>
  <si>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</si>
  <si>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</si>
  <si>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</si>
  <si>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</si>
  <si>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</si>
  <si>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</si>
  <si>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</si>
  <si>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</si>
  <si>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</si>
  <si>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</si>
  <si>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</si>
  <si>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</si>
  <si>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</si>
  <si>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</si>
  <si>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</si>
  <si>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</si>
  <si>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</si>
  <si>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</si>
  <si>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</si>
  <si>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</si>
  <si>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</si>
  <si>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</si>
  <si>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</si>
  <si>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</si>
  <si>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</si>
  <si>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</si>
  <si>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</si>
  <si>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</si>
  <si>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</si>
  <si>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</si>
  <si>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</si>
  <si>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</si>
  <si>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</si>
  <si>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</si>
  <si>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</si>
  <si>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</si>
  <si>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</si>
  <si>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</si>
  <si>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</si>
  <si>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</si>
  <si>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</si>
  <si>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</si>
  <si>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</si>
  <si>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</si>
  <si>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</si>
  <si>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</si>
  <si>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</si>
  <si>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</si>
  <si>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</si>
  <si>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</si>
  <si>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</si>
  <si>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</si>
  <si>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</si>
  <si>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</si>
  <si>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</si>
  <si>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</si>
  <si>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</si>
  <si>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</si>
  <si>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</si>
  <si>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</si>
  <si>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</si>
  <si>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</si>
  <si>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</si>
  <si>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</si>
  <si>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</si>
  <si>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</si>
  <si>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</si>
  <si>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</si>
  <si>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</si>
  <si>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</si>
  <si>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</si>
  <si>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</si>
  <si>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</si>
  <si>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</si>
  <si>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</si>
  <si>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</si>
  <si>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</si>
  <si>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</si>
  <si>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</si>
  <si>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</si>
  <si>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</si>
  <si>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</si>
  <si>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</si>
  <si>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</si>
  <si>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</si>
  <si>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</si>
  <si>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</si>
  <si>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</si>
  <si>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</si>
  <si>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</si>
  <si>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</si>
  <si>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</si>
  <si>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</si>
  <si>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</si>
  <si>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</si>
  <si>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</si>
  <si>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</si>
  <si>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</si>
  <si>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</si>
  <si>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</si>
  <si>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</si>
  <si>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</si>
  <si>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</si>
  <si>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</si>
  <si>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</si>
  <si>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</si>
  <si>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</si>
  <si>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</si>
  <si>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</si>
  <si>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</si>
  <si>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</si>
  <si>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</si>
  <si>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</si>
  <si>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</si>
  <si>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</si>
  <si>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</si>
  <si>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</si>
  <si>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</si>
  <si>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</si>
  <si>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</si>
  <si>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</si>
  <si>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</si>
  <si>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</si>
  <si>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</si>
  <si>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</si>
  <si>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</si>
  <si>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</si>
  <si>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</si>
  <si>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</si>
  <si>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</si>
  <si>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</si>
  <si>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</si>
  <si>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</si>
  <si>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</si>
  <si>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</si>
  <si>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</si>
  <si>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</si>
  <si>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</si>
  <si>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</si>
  <si>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</si>
  <si>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</si>
  <si>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</si>
  <si>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</si>
  <si>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</si>
  <si>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</si>
  <si>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</si>
  <si>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</si>
  <si>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</si>
  <si>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</si>
  <si>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</si>
  <si>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</si>
  <si>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</si>
  <si>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</si>
  <si>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</si>
  <si>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</si>
  <si>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</si>
  <si>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</si>
  <si>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</si>
  <si>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</si>
  <si>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</si>
  <si>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</si>
  <si>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</si>
  <si>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</si>
  <si>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</si>
  <si>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</si>
  <si>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</si>
  <si>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</si>
  <si>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</si>
  <si>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</si>
  <si>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</si>
  <si>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</si>
  <si>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</si>
  <si>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</si>
  <si>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</si>
  <si>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</si>
  <si>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</si>
  <si>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</si>
  <si>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</si>
  <si>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</si>
  <si>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</si>
  <si>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</si>
  <si>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</si>
  <si>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</si>
  <si>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</si>
  <si>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</si>
  <si>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</si>
  <si>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</si>
  <si>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</si>
  <si>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</si>
  <si>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</si>
  <si>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</si>
  <si>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</si>
  <si>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</si>
  <si>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</si>
  <si>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</si>
  <si>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</si>
  <si>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</si>
  <si>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</si>
  <si>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</si>
  <si>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</si>
  <si>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</si>
  <si>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</si>
  <si>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</si>
  <si>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</si>
  <si>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</si>
  <si>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</si>
  <si>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</si>
  <si>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</si>
  <si>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</si>
  <si>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</si>
  <si>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</si>
  <si>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</si>
  <si>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</si>
  <si>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</si>
  <si>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</si>
  <si>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</si>
  <si>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</si>
  <si>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</si>
  <si>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</si>
  <si>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</si>
  <si>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</si>
  <si>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</si>
  <si>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</si>
  <si>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</si>
  <si>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</si>
  <si>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</si>
  <si>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</si>
  <si>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</si>
  <si>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</si>
  <si>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</si>
  <si>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</si>
  <si>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</si>
  <si>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</si>
  <si>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</si>
  <si>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</si>
  <si>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</si>
  <si>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</si>
  <si>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</si>
  <si>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</si>
  <si>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</si>
  <si>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</si>
  <si>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</si>
  <si>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</si>
  <si>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</si>
  <si>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</si>
  <si>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</si>
  <si>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</si>
  <si>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</si>
  <si>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</si>
  <si>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</si>
  <si>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</si>
  <si>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</si>
  <si>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</si>
  <si>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</si>
  <si>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</si>
  <si>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</si>
  <si>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</si>
  <si>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</si>
  <si>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</si>
  <si>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</si>
  <si>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</si>
  <si>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</si>
  <si>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</si>
  <si>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</si>
  <si>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</si>
  <si>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</si>
  <si>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</si>
  <si>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</si>
  <si>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</si>
  <si>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</si>
  <si>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</si>
  <si>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</si>
  <si>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</si>
  <si>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</si>
  <si>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</si>
  <si>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</si>
  <si>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</si>
  <si>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</si>
  <si>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</si>
  <si>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</si>
  <si>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</si>
  <si>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</si>
  <si>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</si>
  <si>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</si>
  <si>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</si>
  <si>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</si>
  <si>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</si>
  <si>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</si>
  <si>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</si>
  <si>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</si>
  <si>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</si>
  <si>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</si>
  <si>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</si>
  <si>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</si>
  <si>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</si>
  <si>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</si>
  <si>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</si>
  <si>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</si>
  <si>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</si>
  <si>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</si>
  <si>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</si>
  <si>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</si>
  <si>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</si>
  <si>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</si>
  <si>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</si>
  <si>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</si>
  <si>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</si>
  <si>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</si>
  <si>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</si>
  <si>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</si>
  <si>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</si>
  <si>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</si>
  <si>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</si>
  <si>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</si>
  <si>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</si>
  <si>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</si>
  <si>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</si>
  <si>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</si>
  <si>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</si>
  <si>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</si>
  <si>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</si>
  <si>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</si>
  <si>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</si>
  <si>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</si>
  <si>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</si>
  <si>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</si>
  <si>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</si>
  <si>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</si>
  <si>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</si>
  <si>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</si>
  <si>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</si>
  <si>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</si>
  <si>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</si>
  <si>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</si>
  <si>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</si>
  <si>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</si>
  <si>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</si>
  <si>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</si>
  <si>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</si>
  <si>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</si>
  <si>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</si>
  <si>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</si>
  <si>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</si>
  <si>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</si>
  <si>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</si>
  <si>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</si>
  <si>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</si>
  <si>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</si>
  <si>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</si>
  <si>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</si>
  <si>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</si>
  <si>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</si>
  <si>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</si>
  <si>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</si>
  <si>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</si>
  <si>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</si>
  <si>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</si>
  <si>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</si>
  <si>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</si>
  <si>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</si>
  <si>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</si>
  <si>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</si>
  <si>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</si>
  <si>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</si>
  <si>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</si>
  <si>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</si>
  <si>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</si>
  <si>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</si>
  <si>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</si>
  <si>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</si>
  <si>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</si>
  <si>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</si>
  <si>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</si>
  <si>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</si>
  <si>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</si>
  <si>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</si>
  <si>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</si>
  <si>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</si>
  <si>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</si>
  <si>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</si>
  <si>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</si>
  <si>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</si>
  <si>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</si>
  <si>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</si>
  <si>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</si>
  <si>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</si>
  <si>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</si>
  <si>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</si>
  <si>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</si>
  <si>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</si>
  <si>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</si>
  <si>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</si>
  <si>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</si>
  <si>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</si>
  <si>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</si>
  <si>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</si>
  <si>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</si>
  <si>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</si>
  <si>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</si>
  <si>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</si>
  <si>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</si>
  <si>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</si>
  <si>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</si>
  <si>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</si>
  <si>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</si>
  <si>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</si>
  <si>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</si>
  <si>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</si>
  <si>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</si>
  <si>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</si>
  <si>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</si>
  <si>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</si>
  <si>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</si>
  <si>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</si>
  <si>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</si>
  <si>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</si>
  <si>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</si>
  <si>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</si>
  <si>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</si>
  <si>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</si>
  <si>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</si>
  <si>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</si>
  <si>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</si>
  <si>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</si>
  <si>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</si>
  <si>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</si>
  <si>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</si>
  <si>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</si>
  <si>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</si>
  <si>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</si>
  <si>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</si>
  <si>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</si>
  <si>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</si>
  <si>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</si>
  <si>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</si>
  <si>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</si>
  <si>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</si>
  <si>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</si>
  <si>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</si>
  <si>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</si>
  <si>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</si>
  <si>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</si>
  <si>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</si>
  <si>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</si>
  <si>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</si>
  <si>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</si>
  <si>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</si>
  <si>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</si>
  <si>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</si>
  <si>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</si>
  <si>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</si>
  <si>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</si>
  <si>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</si>
  <si>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</si>
  <si>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</si>
  <si>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</si>
  <si>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</si>
  <si>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</si>
  <si>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</si>
  <si>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</si>
  <si>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</si>
  <si>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</si>
  <si>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</si>
  <si>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</si>
  <si>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</si>
  <si>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</si>
  <si>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</si>
  <si>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</si>
  <si>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</si>
  <si>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</si>
  <si>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</si>
  <si>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</si>
  <si>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</si>
  <si>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</si>
  <si>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</si>
  <si>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</si>
  <si>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</si>
  <si>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</si>
  <si>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</si>
  <si>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</si>
  <si>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</si>
  <si>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</si>
  <si>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</si>
  <si>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</si>
  <si>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</si>
  <si>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</si>
  <si>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</si>
  <si>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</si>
  <si>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</si>
  <si>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</si>
  <si>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</si>
  <si>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</si>
  <si>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</si>
  <si>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</si>
  <si>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</si>
  <si>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</si>
  <si>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</si>
  <si>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</si>
  <si>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</si>
  <si>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</si>
  <si>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</si>
  <si>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</si>
  <si>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</si>
  <si>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</si>
  <si>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</si>
  <si>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</si>
  <si>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</si>
  <si>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</si>
  <si>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</si>
  <si>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</si>
  <si>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</si>
  <si>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</si>
  <si>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</si>
  <si>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</si>
  <si>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</si>
  <si>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</si>
  <si>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</si>
  <si>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</si>
  <si>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</si>
  <si>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</si>
  <si>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</si>
  <si>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</si>
  <si>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</si>
  <si>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</si>
  <si>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</si>
  <si>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</si>
  <si>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</si>
  <si>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</si>
  <si>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</si>
  <si>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</si>
  <si>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</si>
  <si>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</si>
  <si>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</si>
  <si>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</si>
  <si>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</si>
  <si>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</si>
  <si>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</si>
  <si>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</si>
  <si>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</si>
  <si>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</si>
  <si>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</si>
  <si>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</si>
  <si>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</si>
  <si>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</si>
  <si>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</si>
  <si>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</si>
  <si>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</si>
  <si>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</si>
  <si>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</si>
  <si>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</si>
  <si>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</si>
  <si>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</si>
  <si>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</si>
  <si>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</si>
  <si>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</si>
  <si>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</si>
  <si>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</si>
  <si>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</si>
  <si>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</si>
  <si>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</si>
  <si>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</si>
  <si>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</si>
  <si>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</si>
  <si>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</si>
  <si>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</si>
  <si>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</si>
  <si>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</si>
  <si>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</si>
  <si>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</si>
  <si>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</si>
  <si>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</si>
  <si>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</si>
  <si>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</si>
  <si>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</si>
  <si>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</si>
  <si>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</si>
  <si>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</si>
  <si>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</si>
  <si>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</si>
  <si>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</si>
  <si>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</si>
  <si>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</si>
  <si>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</si>
  <si>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</si>
  <si>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</si>
  <si>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</si>
  <si>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</si>
  <si>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</si>
  <si>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</si>
  <si>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</si>
  <si>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</si>
  <si>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</si>
  <si>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</si>
  <si>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</si>
  <si>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</si>
  <si>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</si>
  <si>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</si>
  <si>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</si>
  <si>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</si>
  <si>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</si>
  <si>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</si>
  <si>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</si>
  <si>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</si>
  <si>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</si>
  <si>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</si>
  <si>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</si>
  <si>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</si>
  <si>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</si>
  <si>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</si>
  <si>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</si>
  <si>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</si>
  <si>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</si>
  <si>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</si>
  <si>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</si>
  <si>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</si>
  <si>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</si>
  <si>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</si>
  <si>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</si>
  <si>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</si>
  <si>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</si>
  <si>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</si>
  <si>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</si>
  <si>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</si>
  <si>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</si>
  <si>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</si>
  <si>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</si>
  <si>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</si>
  <si>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</si>
  <si>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</si>
  <si>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</si>
  <si>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</si>
  <si>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</si>
  <si>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</si>
  <si>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</si>
  <si>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</si>
  <si>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</si>
  <si>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</si>
  <si>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</si>
  <si>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</si>
  <si>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</si>
  <si>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</si>
  <si>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</si>
  <si>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</si>
  <si>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</si>
  <si>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</si>
  <si>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</si>
  <si>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</si>
  <si>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</si>
  <si>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</si>
  <si>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</si>
  <si>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</si>
  <si>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</si>
  <si>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</si>
  <si>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</si>
  <si>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</si>
  <si>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</si>
  <si>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</si>
  <si>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</si>
  <si>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</si>
  <si>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</si>
  <si>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</si>
  <si>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</si>
  <si>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</si>
  <si>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</si>
  <si>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</si>
  <si>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</si>
  <si>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</si>
  <si>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</si>
  <si>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</si>
  <si>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</si>
  <si>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</si>
  <si>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</si>
  <si>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</si>
  <si>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</si>
  <si>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</si>
  <si>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</si>
  <si>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</si>
  <si>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</si>
  <si>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</si>
  <si>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</si>
  <si>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</si>
  <si>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</si>
  <si>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</si>
  <si>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</si>
  <si>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</si>
  <si>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</si>
  <si>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</si>
  <si>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</si>
  <si>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</si>
  <si>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</si>
  <si>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</si>
  <si>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</si>
  <si>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</si>
  <si>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</si>
  <si>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</si>
  <si>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</si>
  <si>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</si>
  <si>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</si>
  <si>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</si>
  <si>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</si>
  <si>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</si>
  <si>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</si>
  <si>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</si>
  <si>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</si>
  <si>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</si>
  <si>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</si>
  <si>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</si>
  <si>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</si>
  <si>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</si>
  <si>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</si>
  <si>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</si>
  <si>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</si>
  <si>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</si>
  <si>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</si>
  <si>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</si>
  <si>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</si>
  <si>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</si>
  <si>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</si>
  <si>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</si>
  <si>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</si>
  <si>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</si>
  <si>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</si>
  <si>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</si>
  <si>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</si>
  <si>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</si>
  <si>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</si>
  <si>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</si>
  <si>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</si>
  <si>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</si>
  <si>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</si>
  <si>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</si>
  <si>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</si>
  <si>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</si>
  <si>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</si>
  <si>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</si>
  <si>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</si>
  <si>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</si>
  <si>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</si>
  <si>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</si>
  <si>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</si>
  <si>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</si>
  <si>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</si>
  <si>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</si>
  <si>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</si>
  <si>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</si>
  <si>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</si>
  <si>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</si>
  <si>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</si>
  <si>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</si>
  <si>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</si>
  <si>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</si>
  <si>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</si>
  <si>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</si>
  <si>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</si>
  <si>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</si>
  <si>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</si>
  <si>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</si>
  <si>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</si>
  <si>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</si>
  <si>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</si>
  <si>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</si>
  <si>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</si>
  <si>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</si>
  <si>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</si>
  <si>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</si>
  <si>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</si>
  <si>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</si>
  <si>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</si>
  <si>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</si>
  <si>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</si>
  <si>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</si>
  <si>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</si>
  <si>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</si>
  <si>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</si>
  <si>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</si>
  <si>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</si>
  <si>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</si>
  <si>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</si>
  <si>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</si>
  <si>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</si>
  <si>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</si>
  <si>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</si>
  <si>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</si>
  <si>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</si>
  <si>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</si>
  <si>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</si>
  <si>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</si>
  <si>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</si>
  <si>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</si>
  <si>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</si>
  <si>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</si>
  <si>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</si>
  <si>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</si>
  <si>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</si>
  <si>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</si>
  <si>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</si>
  <si>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</si>
  <si>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</si>
  <si>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</si>
  <si>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</si>
  <si>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</si>
  <si>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</si>
  <si>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</si>
  <si>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</si>
  <si>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</si>
  <si>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</si>
  <si>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</si>
  <si>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</si>
  <si>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</si>
  <si>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</si>
  <si>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</si>
  <si>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</si>
  <si>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</si>
  <si>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</si>
  <si>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</si>
  <si>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</si>
  <si>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</si>
  <si>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</si>
  <si>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</si>
  <si>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</si>
  <si>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</si>
  <si>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</si>
  <si>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</si>
  <si>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</si>
  <si>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</si>
  <si>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</si>
  <si>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</si>
  <si>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</si>
  <si>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</si>
  <si>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</si>
  <si>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</si>
  <si>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</si>
  <si>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</si>
  <si>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</si>
  <si>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</si>
  <si>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</si>
  <si>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</si>
  <si>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</si>
  <si>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</si>
  <si>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</si>
  <si>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</si>
  <si>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</si>
  <si>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</si>
  <si>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</si>
  <si>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</si>
  <si>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</si>
  <si>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</si>
  <si>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</si>
  <si>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</si>
  <si>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</si>
  <si>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</si>
  <si>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</si>
  <si>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</si>
  <si>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</si>
  <si>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</si>
  <si>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</si>
  <si>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</si>
  <si>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</si>
  <si>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</si>
  <si>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</si>
  <si>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</si>
  <si>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</si>
  <si>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</si>
  <si>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</si>
  <si>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</si>
  <si>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</si>
  <si>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</si>
  <si>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</si>
  <si>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</si>
  <si>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</si>
  <si>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</si>
  <si>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</si>
  <si>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</si>
  <si>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</si>
  <si>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</si>
  <si>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</si>
  <si>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</si>
  <si>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</si>
  <si>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</si>
  <si>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</si>
  <si>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</si>
  <si>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</si>
  <si>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</si>
  <si>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</si>
  <si>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</si>
  <si>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</si>
  <si>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</si>
  <si>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</si>
  <si>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</si>
  <si>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</si>
  <si>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</si>
  <si>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</si>
  <si>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</si>
  <si>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</si>
  <si>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</si>
  <si>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</si>
  <si>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</si>
  <si>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</si>
  <si>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</si>
  <si>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</si>
  <si>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</si>
  <si>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</si>
  <si>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</si>
  <si>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</si>
  <si>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</si>
  <si>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</si>
  <si>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</si>
  <si>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</si>
  <si>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</si>
  <si>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</si>
  <si>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</si>
  <si>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</si>
  <si>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</si>
  <si>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</si>
  <si>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</si>
  <si>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</si>
  <si>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</si>
  <si>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</si>
  <si>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</si>
  <si>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</si>
  <si>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</si>
  <si>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</si>
  <si>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</si>
  <si>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</si>
  <si>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</si>
  <si>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</si>
  <si>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</si>
  <si>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</si>
  <si>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</si>
  <si>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</si>
  <si>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</si>
  <si>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</si>
  <si>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</si>
  <si>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</si>
  <si>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</si>
  <si>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</si>
  <si>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</si>
  <si>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</si>
  <si>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</si>
  <si>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</si>
  <si>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</si>
  <si>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</si>
  <si>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</si>
  <si>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</si>
  <si>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</si>
  <si>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</si>
  <si>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</si>
  <si>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</si>
  <si>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</si>
  <si>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</si>
  <si>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</si>
  <si>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</si>
  <si>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</si>
  <si>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</si>
  <si>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</si>
  <si>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</si>
  <si>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</si>
  <si>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</si>
  <si>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</si>
  <si>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</si>
  <si>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</si>
  <si>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</si>
  <si>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</si>
  <si>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</si>
  <si>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</si>
  <si>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</si>
  <si>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</si>
  <si>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</si>
  <si>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</si>
  <si>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</si>
  <si>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</si>
  <si>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</si>
  <si>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</si>
  <si>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</si>
  <si>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</si>
  <si>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</si>
  <si>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</si>
  <si>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</si>
  <si>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</si>
  <si>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</si>
  <si>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</si>
  <si>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</si>
  <si>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</si>
  <si>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</si>
  <si>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</si>
  <si>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</si>
  <si>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</si>
  <si>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</si>
  <si>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</si>
  <si>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</si>
  <si>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</si>
  <si>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</si>
  <si>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</si>
  <si>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</si>
  <si>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</si>
  <si>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</si>
  <si>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</si>
  <si>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</si>
  <si>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</si>
  <si>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</si>
  <si>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</si>
  <si>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</si>
  <si>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</si>
  <si>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</si>
  <si>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</si>
  <si>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</si>
  <si>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</si>
  <si>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</si>
  <si>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</si>
  <si>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</si>
  <si>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</si>
  <si>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</si>
  <si>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</si>
  <si>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</si>
  <si>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</si>
  <si>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</si>
  <si>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</si>
  <si>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</si>
  <si>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</si>
  <si>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</si>
  <si>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</si>
  <si>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</si>
  <si>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</si>
  <si>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</si>
  <si>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</si>
  <si>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</si>
  <si>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</si>
  <si>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</si>
  <si>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</si>
  <si>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</si>
  <si>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</si>
  <si>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</si>
  <si>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</si>
  <si>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</si>
  <si>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</si>
  <si>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</si>
  <si>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</si>
  <si>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</si>
  <si>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</si>
  <si>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</si>
  <si>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</si>
  <si>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</si>
  <si>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</si>
  <si>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</si>
  <si>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</si>
  <si>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</si>
  <si>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</si>
  <si>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</si>
  <si>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</si>
  <si>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</si>
  <si>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</si>
  <si>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</si>
  <si>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</si>
  <si>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</si>
  <si>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</si>
  <si>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</si>
  <si>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</si>
  <si>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</si>
  <si>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</si>
  <si>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</si>
  <si>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</si>
  <si>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</si>
  <si>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</si>
  <si>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</si>
  <si>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</si>
  <si>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</si>
  <si>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</si>
  <si>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</si>
  <si>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</si>
  <si>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</si>
  <si>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</si>
  <si>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</si>
  <si>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</si>
  <si>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</si>
  <si>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</si>
  <si>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</si>
  <si>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</si>
  <si>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</si>
  <si>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</si>
  <si>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</si>
  <si>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</si>
  <si>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</si>
  <si>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</si>
  <si>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</si>
  <si>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</si>
  <si>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</si>
  <si>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</si>
  <si>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</si>
  <si>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</si>
  <si>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</si>
  <si>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</si>
  <si>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</si>
  <si>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</si>
  <si>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</si>
  <si>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</si>
  <si>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</si>
  <si>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</si>
  <si>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</si>
  <si>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</si>
  <si>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</si>
  <si>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</si>
  <si>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</si>
  <si>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</si>
  <si>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</si>
  <si>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</si>
  <si>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</si>
  <si>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</si>
  <si>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</si>
  <si>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</si>
  <si>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</si>
  <si>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</si>
  <si>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</si>
  <si>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</si>
  <si>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</si>
  <si>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</si>
  <si>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</si>
  <si>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</si>
  <si>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</si>
  <si>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</si>
  <si>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</si>
  <si>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</si>
  <si>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</si>
  <si>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</si>
  <si>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</si>
  <si>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</si>
  <si>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</si>
  <si>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</si>
  <si>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</si>
  <si>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</si>
  <si>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</si>
  <si>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</si>
  <si>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</si>
  <si>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</si>
  <si>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</si>
  <si>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</si>
  <si>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</si>
  <si>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</si>
  <si>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</si>
  <si>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</si>
  <si>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</si>
  <si>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</si>
  <si>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</si>
  <si>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</si>
  <si>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</si>
  <si>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</si>
  <si>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</si>
  <si>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</si>
  <si>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</si>
  <si>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</si>
  <si>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</si>
  <si>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</si>
  <si>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</si>
  <si>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</si>
  <si>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</si>
  <si>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</si>
  <si>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</si>
  <si>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</si>
  <si>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</si>
  <si>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</si>
  <si>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</si>
  <si>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</si>
  <si>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</si>
  <si>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</si>
  <si>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</si>
  <si>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</si>
  <si>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</si>
  <si>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</si>
  <si>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</si>
  <si>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</si>
  <si>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</si>
  <si>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</si>
  <si>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</si>
  <si>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</si>
  <si>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</si>
  <si>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</si>
  <si>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</si>
  <si>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</si>
  <si>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</si>
  <si>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</si>
  <si>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</si>
  <si>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</si>
  <si>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</si>
  <si>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</si>
  <si>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</si>
  <si>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</si>
  <si>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</si>
  <si>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</si>
  <si>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</si>
  <si>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</si>
  <si>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</si>
  <si>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</si>
  <si>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</si>
  <si>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</si>
  <si>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</si>
  <si>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</si>
  <si>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</si>
  <si>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</si>
  <si>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</si>
  <si>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</si>
  <si>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</si>
  <si>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</si>
  <si>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</si>
  <si>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</si>
  <si>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</si>
  <si>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</si>
  <si>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</si>
  <si>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</si>
  <si>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</si>
  <si>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</si>
  <si>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</si>
  <si>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</si>
  <si>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</si>
  <si>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</si>
  <si>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</si>
  <si>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</si>
  <si>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</si>
  <si>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</si>
  <si>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</si>
  <si>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</si>
  <si>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</si>
  <si>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</si>
  <si>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</si>
  <si>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</si>
  <si>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</si>
  <si>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</si>
  <si>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</si>
  <si>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</si>
  <si>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</si>
  <si>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</si>
  <si>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</si>
  <si>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</si>
  <si>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</si>
  <si>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</si>
  <si>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</si>
  <si>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</si>
  <si>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</si>
  <si>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</si>
  <si>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</si>
  <si>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</si>
  <si>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</si>
  <si>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</si>
  <si>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</si>
  <si>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</si>
  <si>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</si>
  <si>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</si>
  <si>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</si>
  <si>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</si>
  <si>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</si>
  <si>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</si>
  <si>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</si>
  <si>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</si>
  <si>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</si>
  <si>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</si>
  <si>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</si>
  <si>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</si>
  <si>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</si>
  <si>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</si>
  <si>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</si>
  <si>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</si>
  <si>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</si>
  <si>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</si>
  <si>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</si>
  <si>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</si>
  <si>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</si>
  <si>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</si>
  <si>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</si>
  <si>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</si>
  <si>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</si>
  <si>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</si>
  <si>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</si>
  <si>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</si>
  <si>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</si>
  <si>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</si>
  <si>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</si>
  <si>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</si>
  <si>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</si>
  <si>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</si>
  <si>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</si>
  <si>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</si>
  <si>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</si>
  <si>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</si>
  <si>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</si>
  <si>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</si>
  <si>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</si>
  <si>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</si>
  <si>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</si>
  <si>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</si>
  <si>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</si>
  <si>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</si>
  <si>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</si>
  <si>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</si>
  <si>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</si>
  <si>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</si>
  <si>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</si>
  <si>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</si>
  <si>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</si>
  <si>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</si>
  <si>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</si>
  <si>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</si>
  <si>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</si>
  <si>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</si>
  <si>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</si>
  <si>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</si>
  <si>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</si>
  <si>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</si>
  <si>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</si>
  <si>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</si>
  <si>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</si>
  <si>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</si>
  <si>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</si>
  <si>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</si>
  <si>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</si>
  <si>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</si>
  <si>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</si>
  <si>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</si>
  <si>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</si>
  <si>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</si>
  <si>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</si>
  <si>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</si>
  <si>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</si>
  <si>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</si>
  <si>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</si>
  <si>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</si>
  <si>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</si>
  <si>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</si>
  <si>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</si>
  <si>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</si>
  <si>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</si>
  <si>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</si>
  <si>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</si>
  <si>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</si>
  <si>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</si>
  <si>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</si>
  <si>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</si>
  <si>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</si>
  <si>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</si>
  <si>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</si>
  <si>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</si>
  <si>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</si>
  <si>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</si>
  <si>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</si>
  <si>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</si>
  <si>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</si>
  <si>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</si>
  <si>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</si>
  <si>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</si>
  <si>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</si>
  <si>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</si>
  <si>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</si>
  <si>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</si>
  <si>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</si>
  <si>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</si>
  <si>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</si>
  <si>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</si>
  <si>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</si>
  <si>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</si>
  <si>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</si>
  <si>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</si>
  <si>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</si>
  <si>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</si>
  <si>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</si>
  <si>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</si>
  <si>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</si>
  <si>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</si>
  <si>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</si>
  <si>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</si>
  <si>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</si>
  <si>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</si>
  <si>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</si>
  <si>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</si>
  <si>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</si>
  <si>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</si>
  <si>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</si>
  <si>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</si>
  <si>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</si>
  <si>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</si>
  <si>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</si>
  <si>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</si>
  <si>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</si>
  <si>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</si>
  <si>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</si>
  <si>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</si>
  <si>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</si>
  <si>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</si>
  <si>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</si>
  <si>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</si>
  <si>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</si>
  <si>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</si>
  <si>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</si>
  <si>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</si>
  <si>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</si>
  <si>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</si>
  <si>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</si>
  <si>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</si>
  <si>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</si>
  <si>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</si>
  <si>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</si>
  <si>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</si>
  <si>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</si>
  <si>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</si>
  <si>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</si>
  <si>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</si>
  <si>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</si>
  <si>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</si>
  <si>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</si>
  <si>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</si>
  <si>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</si>
  <si>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</si>
  <si>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</si>
  <si>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</si>
  <si>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</si>
  <si>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</si>
  <si>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</si>
  <si>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</si>
  <si>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</si>
  <si>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</si>
  <si>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</si>
  <si>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</si>
  <si>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</si>
  <si>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</si>
  <si>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</si>
  <si>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</si>
  <si>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</si>
  <si>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</si>
  <si>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</si>
  <si>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</si>
  <si>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</si>
  <si>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</si>
  <si>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</si>
  <si>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</si>
  <si>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</si>
  <si>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</si>
  <si>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</si>
  <si>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</si>
  <si>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</si>
  <si>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</si>
  <si>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</si>
  <si>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</si>
  <si>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</si>
  <si>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</si>
  <si>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</si>
  <si>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</si>
  <si>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</si>
  <si>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</si>
  <si>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</si>
  <si>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</si>
  <si>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</si>
  <si>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</si>
  <si>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</si>
  <si>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</si>
  <si>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</si>
  <si>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</si>
  <si>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</si>
  <si>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</si>
  <si>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</si>
  <si>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</si>
  <si>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</si>
  <si>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</si>
  <si>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</si>
  <si>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</si>
  <si>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</si>
  <si>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</si>
  <si>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</si>
  <si>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</si>
  <si>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</si>
  <si>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</si>
  <si>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</si>
  <si>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</si>
  <si>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</si>
  <si>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</si>
  <si>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</si>
  <si>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</si>
  <si>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</si>
  <si>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</si>
  <si>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</si>
  <si>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</si>
  <si>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</si>
  <si>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</si>
  <si>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</si>
  <si>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</si>
  <si>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</si>
  <si>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</si>
  <si>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</si>
  <si>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</si>
  <si>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</si>
  <si>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</si>
  <si>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</si>
  <si>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</si>
  <si>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</si>
  <si>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</si>
  <si>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</si>
  <si>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</si>
  <si>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</si>
  <si>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</si>
  <si>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</si>
  <si>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</si>
  <si>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</si>
  <si>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</si>
  <si>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</si>
  <si>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</si>
  <si>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</si>
  <si>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</si>
  <si>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</si>
  <si>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</si>
  <si>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</si>
  <si>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</si>
  <si>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</si>
  <si>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</si>
  <si>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</si>
  <si>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</si>
  <si>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</si>
  <si>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</si>
  <si>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</si>
  <si>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</si>
  <si>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</si>
  <si>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</si>
  <si>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</si>
  <si>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</si>
  <si>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</si>
  <si>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</si>
  <si>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</si>
  <si>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</si>
  <si>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</si>
  <si>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</si>
  <si>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</si>
  <si>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</si>
  <si>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</si>
  <si>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</si>
  <si>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</si>
  <si>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</si>
  <si>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</si>
  <si>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</si>
  <si>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</si>
  <si>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</si>
  <si>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</si>
  <si>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</si>
  <si>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</si>
  <si>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</si>
  <si>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</si>
  <si>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</si>
  <si>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</si>
  <si>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</si>
  <si>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</si>
  <si>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</si>
  <si>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</si>
  <si>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</si>
  <si>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</si>
  <si>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</si>
  <si>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</si>
  <si>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</si>
  <si>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</si>
  <si>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</si>
  <si>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</si>
  <si>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</si>
  <si>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</si>
  <si>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</si>
  <si>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</si>
  <si>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</si>
  <si>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</si>
  <si>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</si>
  <si>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</si>
  <si>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</si>
  <si>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</si>
  <si>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</si>
  <si>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</si>
  <si>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</si>
  <si>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</si>
  <si>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</si>
  <si>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</si>
  <si>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</si>
  <si>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</si>
  <si>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</si>
  <si>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</si>
  <si>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</si>
  <si>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</si>
  <si>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</si>
  <si>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</si>
  <si>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</si>
  <si>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</si>
  <si>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</si>
  <si>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</si>
  <si>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</si>
  <si>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</si>
  <si>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</si>
  <si>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</si>
  <si>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</si>
  <si>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</si>
  <si>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</si>
  <si>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</si>
  <si>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</si>
  <si>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</si>
  <si>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</si>
  <si>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</si>
  <si>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</si>
  <si>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</si>
  <si>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</si>
  <si>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</si>
  <si>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</si>
  <si>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</si>
  <si>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</si>
  <si>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</si>
  <si>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</si>
  <si>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</si>
  <si>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</si>
  <si>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</si>
  <si>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</si>
  <si>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</si>
  <si>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</si>
  <si>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</si>
  <si>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</si>
  <si>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</si>
  <si>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</si>
  <si>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</si>
  <si>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</si>
  <si>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</si>
  <si>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</si>
  <si>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</si>
  <si>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</si>
  <si>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</si>
  <si>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</si>
  <si>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</si>
  <si>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</si>
  <si>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</si>
  <si>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</si>
  <si>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</si>
  <si>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</si>
  <si>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</si>
  <si>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</si>
  <si>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</si>
  <si>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</si>
  <si>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</si>
  <si>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</si>
  <si>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</si>
  <si>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</si>
  <si>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</si>
  <si>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</si>
  <si>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</si>
  <si>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</si>
  <si>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</si>
  <si>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</si>
  <si>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</si>
  <si>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</si>
  <si>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</si>
  <si>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</si>
  <si>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</si>
  <si>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</si>
  <si>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</si>
  <si>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</si>
  <si>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</si>
  <si>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</si>
  <si>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</si>
  <si>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</si>
  <si>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</si>
  <si>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</si>
  <si>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</si>
  <si>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</si>
  <si>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</si>
  <si>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</si>
  <si>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</si>
  <si>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</si>
  <si>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</si>
  <si>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</si>
  <si>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</si>
  <si>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</si>
  <si>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</si>
  <si>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</si>
  <si>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</si>
  <si>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</si>
  <si>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</si>
  <si>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</si>
  <si>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</si>
  <si>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</si>
  <si>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</si>
  <si>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</si>
  <si>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</si>
  <si>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</si>
  <si>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</si>
  <si>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</si>
  <si>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</si>
  <si>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</si>
  <si>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</si>
  <si>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</si>
  <si>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</si>
  <si>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</si>
  <si>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</si>
  <si>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</si>
  <si>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</si>
  <si>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</si>
  <si>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</si>
  <si>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</si>
  <si>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</si>
  <si>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</si>
  <si>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</si>
  <si>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</si>
  <si>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</si>
  <si>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</si>
  <si>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</si>
  <si>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</si>
  <si>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</si>
  <si>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</si>
  <si>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</si>
  <si>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</si>
  <si>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</si>
  <si>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</si>
  <si>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</si>
  <si>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</si>
  <si>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</si>
  <si>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</si>
  <si>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</si>
  <si>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</si>
  <si>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</si>
  <si>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</si>
  <si>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</si>
  <si>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</si>
  <si>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</si>
  <si>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</si>
  <si>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</si>
  <si>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</si>
  <si>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</si>
  <si>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</si>
  <si>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</si>
  <si>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</si>
  <si>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</si>
  <si>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</si>
  <si>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</si>
  <si>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</si>
  <si>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</si>
  <si>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</si>
  <si>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</si>
  <si>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</si>
  <si>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</si>
  <si>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</si>
  <si>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</si>
  <si>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</si>
  <si>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</si>
  <si>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</si>
  <si>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</si>
  <si>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</si>
  <si>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</si>
  <si>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</si>
  <si>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</si>
  <si>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</si>
  <si>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</si>
  <si>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</si>
  <si>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</si>
  <si>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</si>
  <si>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</si>
  <si>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</si>
  <si>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</si>
  <si>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</si>
  <si>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</si>
  <si>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</si>
  <si>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</si>
  <si>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</si>
  <si>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</si>
  <si>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</si>
  <si>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</si>
  <si>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</si>
  <si>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</si>
  <si>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</si>
  <si>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</si>
  <si>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</si>
  <si>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</si>
  <si>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</si>
  <si>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</si>
  <si>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</si>
  <si>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</si>
  <si>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</si>
  <si>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</si>
  <si>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</si>
  <si>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</si>
  <si>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</si>
  <si>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</si>
  <si>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</si>
  <si>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</si>
  <si>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</si>
  <si>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</si>
  <si>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</si>
  <si>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</si>
  <si>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</si>
  <si>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</si>
  <si>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</si>
  <si>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</si>
  <si>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</si>
  <si>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</si>
  <si>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</si>
  <si>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</si>
  <si>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</si>
  <si>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</si>
  <si>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</si>
  <si>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</si>
  <si>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</si>
  <si>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</si>
  <si>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</si>
  <si>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</si>
  <si>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</si>
  <si>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</si>
  <si>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</si>
  <si>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</si>
  <si>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</si>
  <si>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</si>
  <si>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</si>
  <si>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</si>
  <si>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</si>
  <si>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</si>
  <si>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</si>
  <si>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</si>
  <si>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</si>
  <si>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</si>
  <si>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</si>
  <si>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</si>
  <si>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</si>
  <si>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</si>
  <si>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</si>
  <si>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</si>
  <si>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</si>
  <si>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</si>
  <si>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</si>
  <si>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</si>
  <si>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</si>
  <si>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</si>
  <si>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</si>
  <si>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</si>
  <si>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</si>
  <si>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</si>
  <si>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</si>
  <si>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</si>
  <si>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</si>
  <si>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</si>
  <si>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</si>
  <si>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</si>
  <si>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</si>
  <si>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</si>
  <si>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</si>
  <si>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</si>
  <si>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</si>
  <si>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</si>
  <si>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</si>
  <si>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</si>
  <si>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</si>
  <si>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</si>
  <si>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</si>
  <si>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</si>
  <si>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</si>
  <si>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</si>
  <si>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</si>
  <si>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</si>
  <si>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</si>
  <si>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</si>
  <si>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</si>
  <si>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</si>
  <si>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</si>
  <si>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</si>
  <si>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</si>
  <si>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</si>
  <si>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</si>
  <si>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</si>
  <si>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</si>
  <si>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</si>
  <si>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</si>
  <si>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</si>
  <si>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</si>
  <si>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</si>
  <si>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</si>
  <si>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</si>
  <si>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</si>
  <si>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</si>
  <si>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</si>
  <si>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</si>
  <si>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</si>
  <si>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</si>
  <si>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</si>
  <si>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</si>
  <si>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</si>
  <si>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</si>
  <si>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</si>
  <si>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</si>
  <si>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</si>
  <si>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</si>
  <si>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</si>
  <si>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</si>
  <si>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</si>
  <si>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</si>
  <si>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</si>
  <si>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</si>
  <si>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</si>
  <si>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</si>
  <si>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</si>
  <si>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</si>
  <si>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</si>
  <si>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</si>
  <si>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</si>
  <si>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</si>
  <si>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</si>
  <si>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</si>
  <si>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</si>
  <si>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</si>
  <si>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</si>
  <si>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</si>
  <si>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</si>
  <si>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</si>
  <si>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</si>
  <si>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</si>
  <si>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</si>
  <si>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</si>
  <si>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</si>
  <si>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</si>
  <si>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</si>
  <si>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</si>
  <si>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</si>
  <si>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</si>
  <si>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</si>
  <si>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</si>
  <si>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</si>
  <si>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</si>
  <si>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</si>
  <si>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</si>
  <si>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</si>
  <si>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</si>
  <si>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</si>
  <si>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</si>
  <si>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</si>
  <si>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</si>
  <si>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</si>
  <si>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</si>
  <si>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</si>
  <si>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</si>
  <si>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</si>
  <si>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</si>
  <si>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</si>
  <si>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</si>
  <si>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</si>
  <si>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</si>
  <si>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</si>
  <si>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</si>
  <si>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</si>
  <si>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</si>
  <si>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</si>
  <si>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</si>
  <si>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</si>
  <si>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</si>
  <si>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</si>
  <si>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</si>
  <si>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</si>
  <si>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</si>
  <si>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</si>
  <si>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</si>
  <si>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</si>
  <si>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</si>
  <si>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</si>
  <si>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</si>
  <si>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</si>
  <si>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</si>
  <si>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</si>
  <si>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</si>
  <si>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</si>
  <si>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</si>
  <si>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</si>
  <si>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</si>
  <si>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</si>
  <si>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</si>
  <si>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</si>
  <si>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</si>
  <si>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</si>
  <si>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</si>
  <si>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</si>
  <si>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</si>
  <si>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</si>
  <si>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</si>
  <si>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</si>
  <si>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</si>
  <si>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</si>
  <si>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</si>
  <si>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</si>
  <si>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</si>
  <si>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</si>
  <si>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</si>
  <si>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</si>
  <si>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</si>
  <si>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</si>
  <si>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</si>
  <si>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</si>
  <si>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</si>
  <si>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</si>
  <si>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</si>
  <si>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</si>
  <si>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</si>
  <si>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</si>
  <si>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</si>
  <si>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</si>
  <si>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</si>
  <si>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</si>
  <si>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</si>
  <si>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</si>
  <si>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</si>
  <si>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</si>
  <si>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</si>
  <si>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</si>
  <si>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</si>
  <si>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</si>
  <si>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</si>
  <si>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</si>
  <si>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</si>
  <si>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</si>
  <si>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</si>
  <si>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</si>
  <si>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</si>
  <si>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</si>
  <si>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</si>
  <si>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</si>
  <si>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</si>
  <si>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</si>
  <si>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</si>
  <si>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</si>
  <si>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</si>
  <si>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</si>
  <si>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</si>
  <si>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</si>
  <si>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</si>
  <si>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</si>
  <si>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</si>
  <si>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</si>
  <si>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</si>
  <si>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</si>
  <si>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</si>
  <si>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</si>
  <si>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</si>
  <si>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</si>
  <si>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</si>
  <si>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</si>
  <si>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</si>
  <si>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</si>
  <si>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</si>
  <si>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</si>
  <si>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</si>
  <si>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</si>
  <si>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</si>
  <si>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</si>
  <si>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</si>
  <si>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</si>
  <si>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</si>
  <si>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</si>
  <si>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</si>
  <si>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</si>
  <si>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</si>
  <si>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</si>
  <si>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</si>
  <si>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</si>
  <si>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</si>
  <si>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</si>
  <si>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</si>
  <si>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</si>
  <si>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</si>
  <si>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</si>
  <si>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</si>
  <si>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</si>
  <si>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</si>
  <si>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</si>
  <si>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</si>
  <si>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</si>
  <si>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</si>
  <si>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</si>
  <si>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</si>
  <si>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</si>
  <si>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</si>
  <si>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</si>
  <si>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</si>
  <si>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</si>
  <si>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</si>
  <si>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</si>
  <si>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</si>
  <si>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</si>
  <si>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</si>
  <si>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</si>
  <si>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</si>
  <si>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</si>
  <si>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</si>
  <si>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</si>
  <si>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</si>
  <si>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</si>
  <si>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</si>
  <si>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</si>
  <si>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</si>
  <si>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</si>
  <si>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</si>
  <si>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</si>
  <si>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</si>
  <si>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</si>
  <si>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</si>
  <si>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</si>
  <si>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</si>
  <si>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</si>
  <si>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</si>
  <si>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</si>
  <si>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</si>
  <si>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</si>
  <si>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</si>
  <si>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</si>
  <si>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</si>
  <si>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</si>
  <si>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</si>
  <si>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</si>
  <si>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</si>
  <si>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</si>
  <si>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</si>
  <si>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</si>
  <si>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</si>
  <si>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</si>
  <si>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</si>
  <si>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</si>
  <si>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</si>
  <si>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</si>
  <si>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</si>
  <si>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</si>
  <si>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</si>
  <si>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</si>
  <si>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</si>
  <si>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</si>
  <si>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</si>
  <si>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</si>
  <si>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</si>
  <si>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</si>
  <si>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</si>
  <si>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</si>
  <si>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</si>
  <si>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</si>
  <si>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</si>
  <si>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</si>
  <si>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</si>
  <si>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</si>
  <si>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</si>
  <si>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</si>
  <si>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</si>
  <si>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</si>
  <si>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</si>
  <si>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</si>
  <si>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</si>
  <si>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</si>
  <si>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</si>
  <si>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</si>
  <si>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</si>
  <si>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</si>
  <si>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</si>
  <si>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</si>
  <si>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</si>
  <si>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</si>
  <si>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</si>
  <si>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</si>
  <si>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</si>
  <si>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</si>
  <si>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</si>
  <si>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</si>
  <si>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</si>
  <si>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</si>
  <si>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</si>
  <si>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</si>
  <si>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</si>
  <si>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</si>
  <si>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</si>
  <si>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</si>
  <si>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</si>
  <si>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</si>
  <si>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</si>
  <si>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</si>
  <si>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</si>
  <si>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</si>
  <si>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</si>
  <si>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</si>
  <si>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</si>
  <si>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</si>
  <si>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</si>
  <si>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</si>
  <si>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</si>
  <si>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</si>
  <si>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</si>
  <si>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</si>
  <si>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</si>
  <si>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</si>
  <si>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</si>
  <si>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</si>
  <si>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</si>
  <si>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</si>
  <si>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</si>
  <si>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</si>
  <si>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</si>
  <si>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</si>
  <si>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</si>
  <si>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</si>
  <si>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</si>
  <si>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</si>
  <si>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</si>
  <si>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</si>
  <si>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</si>
  <si>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</si>
  <si>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</si>
  <si>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</si>
  <si>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</si>
  <si>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</si>
  <si>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</si>
  <si>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</si>
  <si>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</si>
  <si>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</si>
  <si>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</si>
  <si>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</si>
  <si>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</si>
  <si>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</si>
  <si>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</si>
  <si>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</si>
  <si>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</si>
  <si>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</si>
  <si>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</si>
  <si>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</si>
  <si>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</si>
  <si>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</si>
  <si>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</si>
  <si>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</si>
  <si>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</si>
  <si>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</si>
  <si>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</si>
  <si>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</si>
  <si>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</si>
  <si>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</si>
  <si>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</si>
  <si>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</si>
  <si>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</si>
  <si>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</si>
  <si>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</si>
  <si>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</si>
  <si>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</si>
  <si>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</si>
  <si>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</si>
  <si>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</si>
  <si>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</si>
  <si>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</si>
  <si>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</si>
  <si>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</si>
  <si>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</si>
  <si>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</si>
  <si>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</si>
  <si>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</si>
  <si>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</si>
  <si>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</si>
  <si>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</si>
  <si>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</si>
  <si>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</si>
  <si>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</si>
  <si>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</si>
  <si>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</si>
  <si>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</si>
  <si>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</si>
  <si>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</si>
  <si>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</si>
  <si>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</si>
  <si>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</si>
  <si>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</si>
  <si>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</si>
  <si>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</si>
  <si>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</si>
  <si>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</si>
  <si>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</si>
  <si>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</si>
  <si>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</si>
  <si>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</si>
  <si>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</si>
  <si>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</si>
  <si>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</si>
  <si>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</si>
  <si>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</si>
  <si>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</si>
  <si>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</si>
  <si>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</si>
  <si>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</si>
  <si>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</si>
  <si>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</si>
  <si>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</si>
  <si>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</si>
  <si>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</si>
  <si>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</si>
  <si>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</si>
  <si>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</si>
  <si>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</si>
  <si>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</si>
  <si>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</si>
  <si>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</si>
  <si>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</si>
  <si>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</si>
  <si>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</si>
  <si>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</si>
  <si>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</si>
  <si>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</si>
  <si>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</si>
  <si>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</si>
  <si>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</si>
  <si>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</si>
  <si>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</si>
  <si>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</si>
  <si>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</si>
  <si>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</si>
  <si>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</si>
  <si>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</si>
  <si>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</si>
  <si>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</si>
  <si>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</si>
  <si>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</si>
  <si>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</si>
  <si>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</si>
  <si>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</si>
  <si>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</si>
  <si>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</si>
  <si>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</si>
  <si>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</si>
  <si>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</si>
  <si>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</si>
  <si>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</si>
  <si>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</si>
  <si>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</si>
  <si>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</si>
  <si>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</si>
  <si>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</si>
  <si>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</si>
  <si>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</si>
  <si>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</si>
  <si>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</si>
  <si>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</si>
  <si>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</si>
  <si>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</si>
  <si>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</si>
  <si>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</si>
  <si>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</si>
  <si>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</si>
  <si>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</si>
  <si>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</si>
  <si>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</si>
  <si>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</si>
  <si>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</si>
  <si>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</si>
  <si>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</si>
  <si>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</si>
  <si>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</si>
  <si>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</si>
  <si>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</si>
  <si>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</si>
  <si>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</si>
  <si>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</si>
  <si>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</si>
  <si>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</si>
  <si>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</si>
  <si>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</si>
  <si>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</si>
  <si>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</si>
  <si>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</si>
  <si>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</si>
  <si>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</si>
  <si>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</si>
  <si>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</si>
  <si>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</si>
  <si>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</si>
  <si>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</si>
  <si>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</si>
  <si>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</si>
  <si>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</si>
  <si>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</si>
  <si>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</si>
  <si>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</si>
  <si>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</si>
  <si>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</si>
  <si>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</si>
  <si>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</si>
  <si>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</si>
  <si>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</si>
  <si>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</si>
  <si>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</si>
  <si>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</si>
  <si>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</si>
  <si>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</si>
  <si>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</si>
  <si>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</si>
  <si>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</si>
  <si>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</si>
  <si>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</si>
  <si>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</si>
  <si>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</si>
  <si>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</si>
  <si>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</si>
  <si>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</si>
  <si>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</si>
  <si>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</si>
  <si>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</si>
  <si>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</si>
  <si>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</si>
  <si>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</si>
  <si>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</si>
  <si>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</si>
  <si>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</si>
  <si>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</si>
  <si>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</si>
  <si>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</si>
  <si>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</si>
  <si>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</si>
  <si>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</si>
  <si>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</si>
  <si>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</si>
  <si>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</si>
  <si>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</si>
  <si>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</si>
  <si>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</si>
  <si>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</si>
  <si>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</si>
  <si>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</si>
  <si>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</si>
  <si>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</si>
  <si>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</si>
  <si>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</si>
  <si>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</si>
  <si>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</si>
  <si>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</si>
  <si>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</si>
  <si>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</si>
  <si>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</si>
  <si>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</si>
  <si>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</si>
  <si>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</si>
  <si>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</si>
  <si>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</si>
  <si>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</si>
  <si>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</si>
  <si>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</si>
  <si>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</si>
  <si>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</si>
  <si>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</si>
  <si>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</si>
  <si>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</si>
  <si>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</si>
  <si>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</si>
  <si>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</si>
  <si>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</si>
  <si>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</si>
  <si>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</si>
  <si>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</si>
  <si>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</si>
  <si>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</si>
  <si>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</si>
  <si>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</si>
  <si>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</si>
  <si>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</si>
  <si>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</si>
  <si>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</si>
  <si>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</si>
  <si>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</si>
  <si>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</si>
  <si>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</si>
  <si>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</si>
  <si>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</si>
  <si>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</si>
  <si>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</si>
  <si>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</si>
  <si>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</si>
  <si>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</si>
  <si>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</si>
  <si>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</si>
  <si>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</si>
  <si>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</si>
  <si>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</si>
  <si>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</si>
  <si>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</si>
  <si>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</si>
  <si>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</si>
  <si>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</si>
  <si>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</si>
  <si>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</si>
  <si>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</si>
  <si>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</si>
  <si>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</si>
  <si>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</si>
  <si>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</si>
  <si>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</si>
  <si>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</si>
  <si>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</si>
  <si>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</si>
  <si>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</si>
  <si>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</si>
  <si>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</si>
  <si>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</si>
  <si>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</si>
  <si>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</si>
  <si>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</si>
  <si>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</si>
  <si>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</si>
  <si>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</si>
  <si>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</si>
  <si>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</si>
  <si>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</si>
  <si>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</si>
  <si>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</si>
  <si>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</si>
  <si>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</si>
  <si>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</si>
  <si>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</si>
  <si>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</si>
  <si>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</si>
  <si>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</si>
  <si>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</si>
  <si>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</si>
  <si>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</si>
  <si>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</si>
  <si>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</si>
  <si>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</si>
  <si>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</si>
  <si>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</si>
  <si>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</si>
  <si>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</si>
  <si>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</si>
  <si>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</si>
  <si>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</si>
  <si>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</si>
  <si>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</si>
  <si>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</si>
  <si>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</si>
  <si>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</si>
  <si>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</si>
  <si>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</si>
  <si>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</si>
  <si>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</si>
  <si>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</si>
  <si>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</si>
  <si>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</si>
  <si>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</si>
  <si>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</si>
  <si>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</si>
  <si>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</si>
  <si>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</si>
  <si>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</si>
  <si>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</si>
  <si>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</si>
  <si>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</si>
  <si>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</si>
  <si>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</si>
  <si>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</si>
  <si>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</si>
  <si>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</si>
  <si>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</si>
  <si>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</si>
  <si>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</si>
  <si>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</si>
  <si>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</si>
  <si>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</si>
  <si>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</si>
  <si>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</si>
  <si>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</si>
  <si>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</si>
  <si>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</si>
  <si>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</si>
  <si>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</si>
  <si>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</si>
  <si>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</si>
  <si>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</si>
  <si>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</si>
  <si>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</si>
  <si>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</si>
  <si>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</si>
  <si>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</si>
  <si>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</si>
  <si>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</si>
  <si>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</si>
  <si>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</si>
  <si>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</si>
  <si>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</si>
  <si>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</si>
  <si>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</si>
  <si>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</si>
  <si>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</si>
  <si>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</si>
  <si>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</si>
  <si>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</si>
  <si>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</si>
  <si>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</si>
  <si>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</si>
  <si>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</si>
  <si>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</si>
  <si>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</si>
  <si>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</si>
  <si>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</si>
  <si>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</si>
  <si>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</si>
  <si>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</si>
  <si>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</si>
  <si>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</si>
  <si>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</si>
  <si>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</si>
  <si>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</si>
  <si>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</si>
  <si>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</si>
  <si>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</si>
  <si>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</si>
  <si>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</si>
  <si>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</si>
  <si>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</si>
  <si>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</si>
  <si>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</si>
  <si>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</si>
  <si>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</si>
  <si>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</si>
  <si>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</si>
  <si>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</si>
  <si>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</si>
  <si>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</si>
  <si>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</si>
  <si>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</si>
  <si>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</si>
  <si>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</si>
  <si>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</si>
  <si>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</si>
  <si>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</si>
  <si>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</si>
  <si>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</si>
  <si>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</si>
  <si>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</si>
  <si>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</si>
  <si>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</si>
  <si>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</si>
  <si>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</si>
  <si>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</si>
  <si>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</si>
  <si>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</si>
  <si>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</si>
  <si>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</si>
  <si>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</si>
  <si>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</si>
  <si>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</si>
  <si>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</si>
  <si>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</si>
  <si>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</si>
  <si>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</si>
  <si>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</si>
  <si>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</si>
  <si>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</si>
  <si>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</si>
  <si>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</si>
  <si>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</si>
  <si>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</si>
  <si>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</si>
  <si>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</si>
  <si>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</si>
  <si>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</si>
  <si>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</si>
  <si>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</si>
  <si>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</si>
  <si>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</si>
  <si>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</si>
  <si>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</si>
  <si>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</si>
  <si>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</si>
  <si>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</si>
  <si>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</si>
  <si>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</si>
  <si>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</si>
  <si>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</si>
  <si>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</si>
  <si>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</si>
  <si>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</si>
  <si>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</si>
  <si>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</si>
  <si>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</si>
  <si>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</si>
  <si>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</si>
  <si>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</si>
  <si>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</si>
  <si>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</si>
  <si>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</si>
  <si>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</si>
  <si>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</si>
  <si>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</si>
  <si>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</si>
  <si>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</si>
  <si>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</si>
  <si>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</si>
  <si>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</si>
  <si>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</si>
  <si>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</si>
  <si>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</si>
  <si>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</si>
  <si>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</si>
  <si>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</si>
  <si>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</si>
  <si>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</si>
  <si>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</si>
  <si>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</si>
  <si>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</si>
  <si>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</si>
  <si>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</si>
  <si>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</si>
  <si>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</si>
  <si>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</si>
  <si>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</si>
  <si>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</si>
  <si>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</si>
  <si>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</si>
  <si>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</si>
  <si>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</si>
  <si>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</si>
  <si>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</si>
  <si>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</si>
  <si>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</si>
  <si>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</si>
  <si>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</si>
  <si>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</si>
  <si>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</si>
  <si>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</si>
  <si>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</si>
  <si>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</si>
  <si>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</si>
  <si>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</si>
  <si>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</si>
  <si>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</si>
  <si>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</si>
  <si>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</si>
  <si>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</si>
  <si>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</si>
  <si>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</si>
  <si>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</si>
  <si>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</si>
  <si>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</si>
  <si>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</si>
  <si>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</si>
  <si>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</si>
  <si>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</si>
  <si>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</si>
  <si>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</si>
  <si>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</si>
  <si>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</si>
  <si>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</si>
  <si>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</si>
  <si>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</si>
  <si>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</si>
  <si>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</si>
  <si>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</si>
  <si>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</si>
  <si>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</si>
  <si>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</si>
  <si>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</si>
  <si>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</si>
  <si>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</si>
  <si>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</si>
  <si>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</si>
  <si>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</si>
  <si>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</si>
  <si>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</si>
  <si>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</si>
  <si>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</si>
  <si>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</si>
  <si>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</si>
  <si>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</si>
  <si>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</si>
  <si>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</si>
  <si>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</si>
  <si>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</si>
  <si>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</si>
  <si>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</si>
  <si>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</si>
  <si>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</si>
  <si>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</si>
  <si>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</si>
  <si>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</si>
  <si>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</si>
  <si>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</si>
  <si>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</si>
  <si>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</si>
  <si>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</si>
  <si>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</si>
  <si>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</si>
  <si>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</si>
  <si>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</si>
  <si>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</si>
  <si>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</si>
  <si>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</si>
  <si>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</si>
  <si>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</si>
  <si>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</si>
  <si>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</si>
  <si>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</si>
  <si>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</si>
  <si>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</si>
  <si>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</si>
  <si>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</si>
  <si>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</si>
  <si>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</si>
  <si>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</si>
  <si>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</si>
  <si>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</si>
  <si>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</si>
  <si>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</si>
  <si>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</si>
  <si>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</si>
  <si>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</si>
  <si>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</si>
  <si>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</si>
  <si>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</si>
  <si>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</si>
  <si>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</si>
  <si>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</si>
  <si>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</si>
  <si>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</si>
  <si>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</si>
  <si>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</si>
  <si>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</si>
  <si>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</si>
  <si>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</si>
  <si>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</si>
  <si>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</si>
  <si>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</si>
  <si>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</si>
  <si>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</si>
  <si>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</si>
  <si>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</si>
  <si>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</si>
  <si>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</si>
  <si>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</si>
  <si>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</si>
  <si>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</si>
  <si>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</si>
  <si>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</si>
  <si>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</si>
  <si>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</si>
  <si>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</si>
  <si>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</si>
  <si>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</si>
  <si>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</si>
  <si>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</si>
  <si>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</si>
  <si>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</si>
  <si>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</si>
  <si>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</si>
  <si>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</si>
  <si>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</si>
  <si>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</si>
  <si>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</si>
  <si>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</si>
  <si>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</si>
  <si>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</si>
  <si>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</si>
  <si>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</si>
  <si>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</si>
  <si>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</si>
  <si>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</si>
  <si>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</si>
  <si>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</si>
  <si>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</si>
  <si>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</si>
  <si>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</si>
  <si>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</si>
  <si>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</si>
  <si>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</si>
  <si>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</si>
  <si>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</si>
  <si>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</si>
  <si>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</si>
  <si>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</si>
  <si>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</si>
  <si>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</si>
  <si>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</si>
  <si>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</si>
  <si>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</si>
  <si>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</si>
  <si>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</si>
  <si>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</si>
  <si>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</si>
  <si>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</si>
  <si>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</si>
  <si>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</si>
  <si>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</si>
  <si>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</si>
  <si>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</si>
  <si>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</si>
  <si>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</si>
  <si>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</si>
  <si>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</si>
  <si>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</si>
  <si>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</si>
  <si>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</si>
  <si>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</si>
  <si>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</si>
  <si>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</si>
  <si>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</si>
  <si>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</si>
  <si>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</si>
  <si>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</si>
  <si>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</si>
  <si>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</si>
  <si>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</si>
  <si>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</si>
  <si>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</si>
  <si>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</si>
  <si>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</si>
  <si>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</si>
  <si>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</si>
  <si>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</si>
  <si>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</si>
  <si>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</si>
  <si>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</si>
  <si>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</si>
  <si>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</si>
  <si>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</si>
  <si>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</si>
  <si>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</si>
  <si>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</si>
  <si>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</si>
  <si>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</si>
  <si>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</si>
  <si>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</si>
  <si>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</si>
  <si>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</si>
  <si>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</si>
  <si>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</si>
  <si>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</si>
  <si>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</si>
  <si>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</si>
  <si>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</si>
  <si>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</si>
  <si>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</si>
  <si>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</si>
  <si>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</si>
  <si>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</si>
  <si>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</si>
  <si>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</si>
  <si>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</si>
  <si>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</si>
  <si>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</si>
  <si>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</si>
  <si>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</si>
  <si>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</si>
  <si>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</si>
  <si>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</si>
  <si>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</si>
  <si>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</si>
  <si>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</si>
  <si>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</si>
  <si>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</si>
  <si>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</si>
  <si>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</si>
  <si>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</si>
  <si>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</si>
  <si>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</si>
  <si>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</si>
  <si>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</si>
  <si>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</si>
  <si>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</si>
  <si>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</si>
  <si>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</si>
  <si>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</si>
  <si>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</si>
  <si>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</si>
  <si>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</si>
  <si>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</si>
  <si>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</si>
  <si>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</si>
  <si>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</si>
  <si>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</si>
  <si>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</si>
  <si>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</si>
  <si>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</si>
  <si>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</si>
  <si>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</si>
  <si>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</si>
  <si>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</si>
  <si>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</si>
  <si>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</si>
  <si>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</si>
  <si>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</si>
  <si>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</si>
  <si>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</si>
  <si>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</si>
  <si>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</si>
  <si>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</si>
  <si>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</si>
  <si>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</si>
  <si>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</si>
  <si>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</si>
  <si>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</si>
  <si>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</si>
  <si>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</si>
  <si>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</si>
  <si>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</si>
  <si>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</si>
  <si>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</si>
  <si>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</si>
  <si>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</si>
  <si>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</si>
  <si>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</si>
  <si>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</si>
  <si>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</si>
  <si>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</si>
  <si>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</si>
  <si>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</si>
  <si>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</si>
  <si>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</si>
  <si>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</si>
  <si>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</si>
  <si>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</si>
  <si>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</si>
  <si>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</si>
  <si>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</si>
  <si>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</si>
  <si>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</si>
  <si>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</si>
  <si>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</si>
  <si>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</si>
  <si>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</si>
  <si>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</si>
  <si>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</si>
  <si>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</si>
  <si>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</si>
  <si>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</si>
  <si>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</si>
  <si>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</si>
  <si>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</si>
  <si>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</si>
  <si>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</si>
  <si>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</si>
  <si>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</si>
  <si>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</si>
  <si>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</si>
  <si>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</si>
  <si>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</si>
  <si>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</si>
  <si>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</si>
  <si>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</si>
  <si>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</si>
  <si>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</si>
  <si>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</si>
  <si>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</si>
  <si>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</si>
  <si>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</si>
  <si>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</si>
  <si>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</si>
  <si>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</si>
  <si>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</si>
  <si>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</si>
  <si>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</si>
  <si>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</si>
  <si>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</si>
  <si>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</si>
  <si>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</si>
  <si>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</si>
  <si>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</si>
  <si>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</si>
  <si>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</si>
  <si>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</si>
  <si>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</si>
  <si>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</si>
  <si>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</si>
  <si>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</si>
  <si>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</si>
  <si>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</si>
  <si>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</si>
  <si>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</si>
  <si>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</si>
  <si>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</si>
  <si>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</si>
  <si>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</si>
  <si>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</si>
  <si>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</si>
  <si>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</si>
  <si>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</si>
  <si>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</si>
  <si>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</si>
  <si>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</si>
  <si>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</si>
  <si>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</si>
  <si>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</si>
  <si>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</si>
  <si>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</si>
  <si>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</si>
  <si>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</si>
  <si>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</si>
  <si>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</si>
  <si>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</si>
  <si>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</si>
  <si>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</si>
  <si>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</si>
  <si>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</si>
  <si>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</si>
  <si>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</si>
  <si>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</si>
  <si>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</si>
  <si>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</si>
  <si>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</si>
  <si>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</si>
  <si>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</si>
  <si>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</si>
  <si>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</si>
  <si>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</si>
  <si>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</si>
  <si>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</si>
  <si>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</si>
  <si>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</si>
  <si>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</si>
  <si>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</si>
  <si>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</si>
  <si>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</si>
  <si>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</si>
  <si>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</si>
  <si>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</si>
  <si>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</si>
  <si>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</si>
  <si>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</si>
  <si>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</si>
  <si>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</si>
  <si>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</si>
  <si>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</si>
  <si>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</si>
  <si>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</si>
  <si>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</si>
  <si>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</si>
  <si>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</si>
  <si>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</si>
  <si>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</si>
  <si>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</si>
  <si>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</si>
  <si>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</si>
  <si>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</si>
  <si>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</si>
  <si>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</si>
  <si>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</si>
  <si>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</si>
  <si>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</si>
  <si>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</si>
  <si>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</si>
  <si>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</si>
  <si>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</si>
  <si>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</si>
  <si>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</si>
  <si>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</si>
  <si>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</si>
  <si>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</si>
  <si>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</si>
  <si>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</si>
  <si>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</si>
  <si>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</si>
  <si>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</si>
  <si>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</si>
  <si>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</si>
  <si>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</si>
  <si>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</si>
  <si>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</si>
  <si>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</si>
  <si>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</si>
  <si>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</si>
  <si>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</si>
  <si>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</si>
  <si>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</si>
  <si>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</si>
  <si>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</si>
  <si>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</si>
  <si>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</si>
  <si>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</si>
  <si>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</si>
  <si>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</si>
  <si>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</si>
  <si>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</si>
  <si>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</si>
  <si>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</si>
  <si>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</si>
  <si>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</si>
  <si>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</si>
  <si>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</si>
  <si>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</si>
  <si>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</si>
  <si>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</si>
  <si>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</si>
  <si>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</si>
  <si>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</si>
  <si>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</si>
  <si>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</si>
  <si>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</si>
  <si>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</si>
  <si>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</si>
  <si>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</si>
  <si>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</si>
  <si>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</si>
  <si>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</si>
  <si>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</si>
  <si>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</si>
  <si>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</si>
  <si>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</si>
  <si>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</si>
  <si>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</si>
  <si>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</si>
  <si>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</si>
  <si>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</si>
  <si>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</si>
  <si>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</si>
  <si>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</si>
  <si>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</si>
  <si>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</si>
  <si>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</si>
  <si>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</si>
  <si>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</si>
  <si>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</si>
  <si>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</si>
  <si>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</si>
  <si>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</si>
  <si>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</si>
  <si>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</si>
  <si>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</si>
  <si>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</si>
  <si>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</si>
  <si>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</si>
  <si>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</si>
  <si>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</si>
  <si>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</si>
  <si>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</si>
  <si>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</si>
  <si>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</si>
  <si>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</si>
  <si>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</si>
  <si>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</si>
  <si>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</si>
  <si>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</si>
  <si>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</si>
  <si>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</si>
  <si>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</si>
  <si>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</si>
  <si>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</si>
  <si>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</si>
  <si>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</si>
  <si>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</si>
  <si>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</si>
  <si>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</si>
  <si>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</si>
  <si>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</si>
  <si>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</si>
  <si>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</si>
  <si>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</si>
  <si>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</si>
  <si>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</si>
  <si>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</si>
  <si>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</si>
  <si>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</si>
  <si>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</si>
  <si>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</si>
  <si>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</si>
  <si>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</si>
  <si>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</si>
  <si>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</si>
  <si>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</si>
  <si>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</si>
  <si>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</si>
  <si>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</si>
  <si>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</si>
  <si>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</si>
  <si>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</si>
  <si>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</si>
  <si>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</si>
  <si>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</si>
  <si>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</si>
  <si>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</si>
  <si>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</si>
  <si>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</si>
  <si>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</si>
  <si>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</si>
  <si>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</si>
  <si>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</si>
  <si>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</si>
  <si>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</si>
  <si>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</si>
  <si>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</si>
  <si>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</si>
  <si>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</si>
  <si>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</si>
  <si>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</si>
  <si>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</si>
  <si>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</si>
  <si>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</si>
  <si>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</si>
  <si>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</si>
  <si>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</si>
  <si>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</si>
  <si>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</si>
  <si>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</si>
  <si>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</si>
  <si>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</si>
  <si>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</si>
  <si>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</si>
  <si>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</si>
  <si>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</si>
  <si>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</si>
  <si>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</si>
  <si>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</si>
  <si>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</si>
  <si>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</si>
  <si>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</si>
  <si>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</si>
  <si>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</si>
  <si>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</si>
  <si>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</si>
  <si>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</si>
  <si>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</si>
  <si>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</si>
  <si>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</si>
  <si>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</si>
  <si>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</si>
  <si>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</si>
  <si>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</si>
  <si>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</si>
  <si>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</si>
  <si>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</si>
  <si>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</si>
  <si>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</si>
  <si>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</si>
  <si>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</si>
  <si>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</si>
  <si>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</si>
  <si>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</si>
  <si>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</si>
  <si>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</si>
  <si>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</si>
  <si>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</si>
  <si>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</si>
  <si>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</si>
  <si>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</si>
  <si>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</si>
  <si>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</si>
  <si>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</si>
  <si>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</si>
  <si>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</si>
  <si>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</si>
  <si>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</si>
  <si>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</si>
  <si>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</si>
  <si>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</si>
  <si>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</si>
  <si>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</si>
  <si>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</si>
  <si>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</si>
  <si>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</si>
  <si>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</si>
  <si>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</si>
  <si>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</si>
  <si>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</si>
  <si>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</si>
  <si>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</si>
  <si>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</si>
  <si>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</si>
  <si>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</si>
  <si>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</si>
  <si>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</si>
  <si>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</si>
  <si>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</si>
  <si>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</si>
  <si>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</si>
  <si>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</si>
  <si>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</si>
  <si>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</si>
  <si>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</si>
  <si>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</si>
  <si>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</si>
  <si>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</si>
  <si>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</si>
  <si>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</si>
  <si>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</si>
  <si>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</si>
  <si>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</si>
  <si>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</si>
  <si>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</si>
  <si>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</si>
  <si>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</si>
  <si>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</si>
  <si>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</si>
  <si>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</si>
  <si>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</si>
  <si>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</si>
  <si>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</si>
  <si>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</si>
  <si>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</si>
  <si>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</si>
  <si>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</si>
  <si>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</si>
  <si>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</si>
  <si>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</si>
  <si>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</si>
  <si>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</si>
  <si>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</si>
  <si>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</si>
  <si>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</si>
  <si>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</si>
  <si>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</si>
  <si>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</si>
  <si>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</si>
  <si>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</si>
  <si>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</si>
  <si>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</si>
  <si>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</si>
  <si>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</si>
  <si>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</si>
  <si>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</si>
  <si>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</si>
  <si>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</si>
  <si>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</si>
  <si>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</si>
  <si>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</si>
  <si>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</si>
  <si>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</si>
  <si>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</si>
  <si>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</si>
  <si>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</si>
  <si>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</si>
  <si>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</si>
  <si>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</si>
  <si>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</si>
  <si>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</si>
  <si>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</si>
  <si>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</si>
  <si>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</si>
  <si>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</si>
  <si>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</si>
  <si>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</si>
  <si>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</si>
  <si>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</si>
  <si>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</si>
  <si>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</si>
  <si>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</si>
  <si>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</si>
  <si>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</si>
  <si>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</si>
  <si>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</si>
  <si>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</si>
  <si>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</si>
  <si>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</si>
  <si>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</si>
  <si>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</si>
  <si>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</si>
  <si>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</si>
  <si>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</si>
  <si>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</si>
  <si>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</si>
  <si>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</si>
  <si>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</si>
  <si>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</si>
  <si>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</si>
  <si>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</si>
  <si>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</si>
  <si>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</si>
  <si>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</si>
  <si>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</si>
  <si>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</si>
  <si>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</si>
  <si>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</si>
  <si>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</si>
  <si>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</si>
  <si>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</si>
  <si>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</si>
  <si>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</si>
  <si>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</si>
  <si>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</si>
  <si>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</si>
  <si>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</si>
  <si>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</si>
  <si>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</si>
  <si>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</si>
  <si>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</si>
  <si>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</si>
  <si>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</si>
  <si>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</si>
  <si>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</si>
  <si>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</si>
  <si>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</si>
  <si>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</si>
  <si>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</si>
  <si>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</si>
  <si>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</si>
  <si>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</si>
  <si>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</si>
  <si>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</si>
  <si>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</si>
  <si>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</si>
  <si>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</si>
  <si>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</si>
  <si>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</si>
  <si>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</si>
  <si>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</si>
  <si>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</si>
  <si>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</si>
  <si>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</si>
  <si>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</si>
  <si>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</si>
  <si>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</si>
  <si>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</si>
  <si>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</si>
  <si>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</si>
  <si>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</si>
  <si>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</si>
  <si>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</si>
  <si>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</si>
  <si>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</si>
  <si>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</si>
  <si>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</si>
  <si>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</si>
  <si>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</si>
  <si>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</si>
  <si>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</si>
  <si>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</si>
  <si>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</si>
  <si>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</si>
  <si>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</si>
  <si>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</si>
  <si>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</si>
  <si>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</si>
  <si>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</si>
  <si>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</si>
  <si>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</si>
  <si>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</si>
  <si>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</si>
  <si>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</si>
  <si>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</si>
  <si>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</si>
  <si>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</si>
  <si>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</si>
  <si>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</si>
  <si>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</si>
  <si>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</si>
  <si>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</si>
  <si>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</si>
  <si>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</si>
  <si>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</si>
  <si>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</si>
  <si>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</si>
  <si>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</si>
  <si>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</si>
  <si>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</si>
  <si>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</si>
  <si>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</si>
  <si>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</si>
  <si>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</si>
  <si>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</si>
  <si>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</si>
  <si>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</si>
  <si>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</si>
  <si>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</si>
  <si>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</si>
  <si>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</si>
  <si>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</si>
  <si>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</si>
  <si>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</si>
  <si>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</si>
  <si>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</si>
  <si>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</si>
  <si>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</si>
  <si>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</si>
  <si>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</si>
  <si>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</si>
  <si>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</si>
  <si>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</si>
  <si>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</si>
  <si>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</si>
  <si>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</si>
  <si>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</si>
  <si>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</si>
  <si>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</si>
  <si>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</si>
  <si>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</si>
  <si>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</si>
  <si>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</si>
  <si>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</si>
  <si>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</si>
  <si>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</si>
  <si>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</si>
  <si>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</si>
  <si>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</si>
  <si>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</si>
  <si>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</si>
  <si>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</si>
  <si>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</si>
  <si>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</si>
  <si>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</si>
  <si>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</si>
  <si>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</si>
  <si>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</si>
  <si>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</si>
  <si>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</si>
  <si>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</si>
  <si>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</si>
  <si>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</si>
  <si>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</si>
  <si>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</si>
  <si>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</si>
  <si>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</si>
  <si>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</si>
  <si>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</si>
  <si>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</si>
  <si>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</si>
  <si>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</si>
  <si>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</si>
  <si>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</si>
  <si>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</si>
  <si>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</si>
  <si>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</si>
  <si>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</si>
  <si>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</si>
  <si>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</si>
  <si>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</si>
  <si>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</si>
  <si>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</si>
  <si>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</si>
  <si>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</si>
  <si>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</si>
  <si>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</si>
  <si>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</si>
  <si>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</si>
  <si>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</si>
  <si>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</si>
  <si>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</si>
  <si>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</si>
  <si>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</si>
  <si>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</si>
  <si>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</si>
  <si>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</si>
  <si>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</si>
  <si>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</si>
  <si>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</si>
  <si>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</si>
  <si>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</si>
  <si>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</si>
  <si>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</si>
  <si>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</si>
  <si>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</si>
  <si>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</si>
  <si>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</si>
  <si>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</si>
  <si>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</si>
  <si>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</si>
  <si>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</si>
  <si>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</si>
  <si>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</si>
  <si>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</si>
  <si>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</si>
  <si>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</si>
  <si>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</si>
  <si>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</si>
  <si>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</si>
  <si>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</si>
  <si>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</si>
  <si>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</si>
  <si>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</si>
  <si>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</si>
  <si>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</si>
  <si>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</si>
  <si>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</si>
  <si>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</si>
  <si>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</si>
  <si>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</si>
  <si>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</si>
  <si>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</si>
  <si>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</si>
  <si>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</si>
  <si>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</si>
  <si>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</si>
  <si>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</si>
  <si>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</si>
  <si>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</si>
  <si>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</si>
  <si>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</si>
  <si>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</si>
  <si>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</si>
  <si>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</si>
  <si>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</si>
  <si>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</si>
  <si>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</si>
  <si>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</si>
  <si>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</si>
  <si>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</si>
  <si>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</si>
  <si>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</si>
  <si>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</si>
  <si>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</si>
  <si>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</si>
  <si>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</si>
  <si>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</si>
  <si>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</si>
  <si>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</si>
  <si>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</si>
  <si>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</si>
  <si>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</si>
  <si>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</si>
  <si>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</si>
  <si>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</si>
  <si>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</si>
  <si>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</si>
  <si>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</si>
  <si>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</si>
  <si>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</si>
  <si>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</si>
  <si>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</si>
  <si>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</si>
  <si>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</si>
  <si>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</si>
  <si>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</si>
  <si>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</si>
  <si>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</si>
  <si>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</si>
  <si>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</si>
  <si>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</si>
  <si>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</si>
  <si>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</si>
  <si>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</si>
  <si>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</si>
  <si>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</si>
  <si>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</si>
  <si>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</si>
  <si>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</si>
  <si>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</si>
  <si>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</si>
  <si>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</si>
  <si>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</si>
  <si>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</si>
  <si>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</si>
  <si>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</si>
  <si>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</si>
  <si>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</si>
  <si>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</si>
  <si>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</si>
  <si>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</si>
  <si>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</si>
  <si>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</si>
  <si>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</si>
  <si>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</si>
  <si>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</si>
  <si>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</si>
  <si>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</si>
  <si>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</si>
  <si>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</si>
  <si>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</si>
  <si>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</si>
  <si>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</si>
  <si>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</si>
  <si>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</si>
  <si>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</si>
  <si>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</si>
  <si>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</si>
  <si>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</si>
  <si>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</si>
  <si>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</si>
  <si>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</si>
  <si>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</si>
  <si>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</si>
  <si>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</si>
  <si>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</si>
  <si>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</si>
  <si>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</si>
  <si>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</si>
  <si>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</si>
  <si>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</si>
  <si>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</si>
  <si>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</si>
  <si>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</si>
  <si>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</si>
  <si>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</si>
  <si>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</si>
  <si>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</si>
  <si>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</si>
  <si>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</si>
  <si>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</si>
  <si>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</si>
  <si>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</si>
  <si>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</si>
  <si>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</si>
  <si>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</si>
  <si>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</si>
  <si>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</si>
  <si>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</si>
  <si>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</si>
  <si>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</si>
  <si>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</si>
  <si>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</si>
  <si>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</si>
  <si>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</si>
  <si>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</si>
  <si>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</si>
  <si>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</si>
  <si>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</si>
  <si>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</si>
  <si>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</si>
  <si>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</si>
  <si>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</si>
  <si>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</si>
  <si>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</si>
  <si>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</si>
  <si>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</si>
  <si>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</si>
  <si>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</si>
  <si>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</si>
  <si>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</si>
  <si>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</si>
  <si>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</si>
  <si>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</si>
  <si>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</si>
  <si>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</si>
  <si>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</si>
  <si>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</si>
  <si>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</si>
  <si>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</si>
  <si>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</si>
  <si>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</si>
  <si>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</si>
  <si>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</si>
  <si>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</si>
  <si>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</si>
  <si>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</si>
  <si>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</si>
  <si>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</si>
  <si>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</si>
  <si>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</si>
  <si>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</si>
  <si>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</si>
  <si>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</si>
  <si>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</si>
  <si>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</si>
  <si>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</si>
  <si>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</si>
  <si>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</si>
  <si>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</si>
  <si>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</si>
  <si>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</si>
  <si>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</si>
  <si>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</si>
  <si>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</si>
  <si>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</si>
  <si>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</si>
  <si>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</si>
  <si>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</si>
  <si>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</si>
  <si>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</si>
  <si>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</si>
  <si>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</si>
  <si>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</si>
  <si>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</si>
  <si>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</si>
  <si>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</si>
  <si>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</si>
  <si>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</si>
  <si>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</si>
  <si>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</si>
  <si>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</si>
  <si>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</si>
  <si>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</si>
  <si>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</si>
  <si>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</si>
  <si>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</si>
  <si>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</si>
  <si>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</si>
  <si>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</si>
  <si>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</si>
  <si>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</si>
  <si>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</si>
  <si>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</si>
  <si>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</si>
  <si>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</si>
  <si>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</si>
  <si>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</si>
  <si>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</si>
  <si>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</si>
  <si>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</si>
  <si>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</si>
  <si>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</si>
  <si>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</si>
  <si>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</si>
  <si>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</si>
  <si>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</si>
  <si>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</si>
  <si>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</si>
  <si>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</si>
  <si>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</si>
  <si>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</si>
  <si>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</si>
  <si>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</si>
  <si>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</si>
  <si>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</si>
  <si>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</si>
  <si>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</si>
  <si>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</si>
  <si>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</si>
  <si>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</si>
  <si>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</si>
  <si>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</si>
  <si>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</si>
  <si>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</si>
  <si>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</si>
  <si>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</si>
  <si>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</si>
  <si>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</si>
  <si>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</si>
  <si>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</si>
  <si>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</si>
  <si>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</si>
  <si>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</si>
  <si>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</si>
  <si>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</si>
  <si>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</si>
  <si>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</si>
  <si>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</si>
  <si>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</si>
  <si>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</si>
  <si>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</si>
  <si>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</si>
  <si>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</si>
  <si>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</si>
  <si>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</si>
  <si>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</si>
  <si>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</si>
  <si>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</si>
  <si>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</si>
  <si>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</si>
  <si>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</si>
  <si>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</si>
  <si>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</si>
  <si>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</si>
  <si>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</si>
  <si>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</si>
  <si>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</si>
  <si>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</si>
  <si>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</si>
  <si>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</si>
  <si>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</si>
  <si>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</si>
  <si>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</si>
  <si>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</si>
  <si>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</si>
  <si>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</si>
  <si>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</si>
  <si>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</si>
  <si>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</si>
  <si>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</si>
  <si>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</si>
  <si>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</si>
  <si>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</si>
  <si>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</si>
  <si>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</si>
  <si>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</si>
  <si>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</si>
  <si>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</si>
  <si>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</si>
  <si>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</si>
  <si>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</si>
  <si>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</si>
  <si>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</si>
  <si>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</si>
  <si>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</si>
  <si>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</si>
  <si>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</si>
  <si>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</si>
  <si>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</si>
  <si>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</si>
  <si>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</si>
  <si>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</si>
  <si>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</si>
  <si>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</si>
  <si>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</si>
  <si>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</si>
  <si>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</si>
  <si>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</si>
  <si>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</si>
  <si>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</si>
  <si>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</si>
  <si>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</si>
  <si>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</si>
  <si>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</si>
  <si>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</si>
  <si>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</si>
  <si>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</si>
  <si>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</si>
  <si>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</si>
  <si>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</si>
  <si>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</si>
  <si>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</si>
  <si>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</si>
  <si>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</si>
  <si>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</si>
  <si>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</si>
  <si>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</si>
  <si>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</si>
  <si>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</si>
  <si>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</si>
  <si>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</si>
  <si>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</si>
  <si>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</si>
  <si>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</si>
  <si>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</si>
  <si>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</si>
  <si>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</si>
  <si>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</si>
  <si>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</si>
  <si>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</si>
  <si>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</si>
  <si>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</si>
  <si>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</si>
  <si>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</si>
  <si>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</si>
  <si>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</si>
  <si>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</si>
  <si>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</si>
  <si>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</si>
  <si>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</si>
  <si>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</si>
  <si>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</si>
  <si>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</si>
  <si>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</si>
  <si>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</si>
  <si>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</si>
  <si>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</si>
  <si>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</si>
  <si>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</si>
  <si>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</si>
  <si>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</si>
  <si>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</si>
  <si>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</si>
  <si>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</si>
  <si>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</si>
  <si>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</si>
  <si>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</si>
  <si>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</si>
  <si>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</si>
  <si>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</si>
  <si>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</si>
  <si>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</si>
  <si>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</si>
  <si>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</si>
  <si>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</si>
  <si>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</si>
  <si>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</si>
  <si>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</si>
  <si>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</si>
  <si>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</si>
  <si>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</si>
  <si>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</si>
  <si>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</si>
  <si>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</si>
  <si>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</si>
  <si>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</si>
  <si>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</si>
  <si>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</si>
  <si>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</si>
  <si>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</si>
  <si>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</si>
  <si>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</si>
  <si>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</si>
  <si>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</si>
  <si>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</si>
  <si>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</si>
  <si>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</si>
  <si>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</si>
  <si>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</si>
  <si>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</si>
  <si>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</si>
  <si>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</si>
  <si>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</si>
  <si>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</si>
  <si>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</si>
  <si>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</si>
  <si>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</si>
  <si>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</si>
  <si>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</si>
  <si>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</si>
  <si>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</si>
  <si>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</si>
  <si>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</si>
  <si>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</si>
  <si>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</si>
  <si>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</si>
  <si>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</si>
  <si>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</si>
  <si>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</si>
  <si>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</si>
  <si>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</si>
  <si>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</si>
  <si>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</si>
  <si>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</si>
  <si>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</si>
  <si>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</si>
  <si>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</si>
  <si>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</si>
  <si>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</si>
  <si>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</si>
  <si>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</si>
  <si>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</si>
  <si>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</si>
  <si>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</si>
  <si>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</si>
  <si>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</si>
  <si>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</si>
  <si>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</si>
  <si>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</si>
  <si>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</si>
  <si>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</si>
  <si>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</si>
  <si>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</si>
  <si>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</si>
  <si>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</si>
  <si>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</si>
  <si>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</si>
  <si>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</si>
  <si>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</si>
  <si>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</si>
  <si>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</si>
  <si>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</si>
  <si>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</si>
  <si>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</si>
  <si>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</si>
  <si>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</si>
  <si>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</si>
  <si>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</si>
  <si>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</si>
  <si>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</si>
  <si>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</si>
  <si>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</si>
  <si>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</si>
  <si>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</si>
  <si>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</si>
  <si>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</si>
  <si>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</si>
  <si>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</si>
  <si>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</si>
  <si>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</si>
  <si>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</si>
  <si>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</si>
  <si>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</si>
  <si>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</si>
  <si>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</si>
  <si>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</si>
  <si>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</si>
  <si>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</si>
  <si>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</si>
  <si>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</si>
  <si>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</si>
  <si>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</si>
  <si>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</si>
  <si>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</si>
  <si>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</si>
  <si>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</si>
  <si>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</si>
  <si>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</si>
  <si>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</si>
  <si>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</si>
  <si>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</si>
  <si>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</si>
  <si>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</si>
  <si>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</si>
  <si>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</si>
  <si>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</si>
  <si>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</si>
  <si>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</si>
  <si>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</si>
  <si>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</si>
  <si>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</si>
  <si>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</si>
  <si>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</si>
  <si>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</si>
  <si>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</si>
  <si>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</si>
  <si>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</si>
  <si>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</si>
  <si>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</si>
  <si>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</si>
  <si>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</si>
  <si>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</si>
  <si>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</si>
  <si>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</si>
  <si>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</si>
  <si>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</si>
  <si>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</si>
  <si>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</si>
  <si>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</si>
  <si>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</si>
  <si>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</si>
  <si>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</si>
  <si>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</si>
  <si>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</si>
  <si>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</si>
  <si>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</si>
  <si>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</si>
  <si>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</si>
  <si>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</si>
  <si>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</si>
  <si>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</si>
  <si>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</si>
  <si>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</si>
  <si>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</si>
  <si>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</si>
  <si>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</si>
  <si>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</si>
  <si>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</si>
  <si>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</si>
  <si>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</si>
  <si>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</si>
  <si>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</si>
  <si>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</si>
  <si>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</si>
  <si>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</si>
  <si>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</si>
  <si>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</si>
  <si>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</si>
  <si>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</si>
  <si>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</si>
  <si>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</si>
  <si>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</si>
  <si>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</si>
  <si>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</si>
  <si>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</si>
  <si>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</si>
  <si>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</si>
  <si>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</si>
  <si>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</si>
  <si>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</si>
  <si>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</si>
  <si>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</si>
  <si>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</si>
  <si>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</si>
  <si>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</si>
  <si>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</si>
  <si>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</si>
  <si>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</si>
  <si>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</si>
  <si>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</si>
  <si>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</si>
  <si>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</si>
  <si>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</si>
  <si>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</si>
  <si>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</si>
  <si>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</si>
  <si>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</si>
  <si>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</si>
  <si>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</si>
  <si>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</si>
  <si>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</si>
  <si>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</si>
  <si>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</si>
  <si>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</si>
  <si>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</si>
  <si>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</si>
  <si>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</si>
  <si>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</si>
  <si>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</si>
  <si>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</si>
  <si>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</si>
  <si>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</si>
  <si>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</si>
  <si>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</si>
  <si>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</si>
  <si>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</si>
  <si>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</si>
  <si>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</si>
  <si>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</si>
  <si>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</si>
  <si>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</si>
  <si>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</si>
  <si>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</si>
  <si>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</si>
  <si>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</si>
  <si>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</si>
  <si>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</si>
  <si>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</si>
  <si>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</si>
  <si>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</si>
  <si>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</si>
  <si>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</si>
  <si>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</si>
  <si>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</si>
  <si>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</si>
  <si>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</si>
  <si>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</si>
  <si>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</si>
  <si>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</si>
  <si>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</si>
  <si>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</si>
  <si>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</si>
  <si>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</si>
  <si>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</si>
  <si>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</si>
  <si>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</si>
  <si>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</si>
  <si>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</si>
  <si>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</si>
  <si>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</si>
  <si>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</si>
  <si>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</si>
  <si>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</si>
  <si>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</si>
  <si>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</si>
  <si>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</si>
  <si>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</si>
  <si>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</si>
  <si>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</si>
  <si>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</si>
  <si>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</si>
  <si>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</si>
  <si>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</si>
  <si>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</si>
  <si>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</si>
  <si>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</si>
  <si>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</si>
  <si>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</si>
  <si>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</si>
  <si>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</si>
  <si>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</si>
  <si>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</si>
  <si>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</si>
  <si>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</si>
  <si>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</si>
  <si>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</si>
  <si>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</si>
  <si>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</si>
  <si>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</si>
  <si>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</si>
  <si>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</si>
  <si>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</si>
  <si>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</si>
  <si>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</si>
  <si>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</si>
  <si>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</si>
  <si>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</si>
  <si>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</si>
  <si>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</si>
  <si>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</si>
  <si>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</si>
  <si>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</si>
  <si>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</si>
  <si>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</si>
  <si>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</si>
  <si>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</si>
  <si>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</si>
  <si>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</si>
  <si>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</si>
  <si>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</si>
  <si>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</si>
  <si>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</si>
  <si>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</si>
  <si>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</si>
  <si>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</si>
  <si>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</si>
  <si>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</si>
  <si>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</si>
  <si>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</si>
  <si>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</si>
  <si>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</si>
  <si>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</si>
  <si>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</si>
  <si>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</si>
  <si>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</si>
  <si>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</si>
  <si>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</si>
  <si>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</si>
  <si>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</si>
  <si>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</si>
  <si>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</si>
  <si>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</si>
  <si>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</si>
  <si>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</si>
  <si>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</si>
  <si>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</si>
  <si>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</si>
  <si>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</si>
  <si>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</si>
  <si>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</si>
  <si>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</si>
  <si>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</si>
  <si>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</si>
  <si>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</si>
  <si>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</si>
  <si>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</si>
  <si>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</si>
  <si>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</si>
  <si>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</si>
  <si>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</si>
  <si>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</si>
  <si>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</si>
  <si>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</si>
  <si>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</si>
  <si>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</si>
  <si>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</si>
  <si>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</si>
  <si>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</si>
  <si>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</si>
  <si>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</si>
  <si>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</si>
  <si>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</si>
  <si>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</si>
  <si>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</si>
  <si>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</si>
  <si>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</si>
  <si>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</si>
  <si>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</si>
  <si>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</si>
  <si>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</si>
  <si>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</si>
  <si>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</si>
  <si>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</si>
  <si>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</si>
  <si>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</si>
  <si>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</si>
  <si>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</si>
  <si>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</si>
  <si>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</si>
  <si>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</si>
  <si>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</si>
  <si>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</si>
  <si>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</si>
  <si>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</si>
  <si>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</si>
  <si>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</si>
  <si>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</si>
  <si>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</si>
  <si>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</si>
  <si>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</si>
  <si>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</si>
  <si>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</si>
  <si>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</si>
  <si>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</si>
  <si>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</si>
  <si>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</si>
  <si>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</si>
  <si>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</si>
  <si>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</si>
  <si>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</si>
  <si>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</si>
  <si>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</si>
  <si>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</si>
  <si>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</si>
  <si>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</si>
  <si>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</si>
  <si>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</si>
  <si>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</si>
  <si>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</si>
  <si>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</si>
  <si>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</si>
  <si>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</si>
  <si>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</si>
  <si>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</si>
  <si>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</si>
  <si>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</si>
  <si>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</si>
  <si>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</si>
  <si>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</si>
  <si>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</si>
  <si>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</si>
  <si>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</si>
  <si>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</si>
  <si>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</si>
  <si>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</si>
  <si>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</si>
  <si>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</si>
  <si>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</si>
  <si>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</si>
  <si>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</si>
  <si>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</si>
  <si>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</si>
  <si>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</si>
  <si>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</si>
  <si>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</si>
  <si>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</si>
  <si>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</si>
  <si>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</si>
  <si>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</si>
  <si>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</si>
  <si>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</si>
  <si>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</si>
  <si>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</si>
  <si>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</si>
  <si>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</si>
  <si>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</si>
  <si>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</si>
  <si>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</si>
  <si>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</si>
  <si>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</si>
  <si>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</si>
  <si>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</si>
  <si>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</si>
  <si>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</si>
  <si>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</si>
  <si>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</si>
  <si>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</si>
  <si>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</si>
  <si>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</si>
  <si>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</si>
  <si>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</si>
  <si>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</si>
  <si>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</si>
  <si>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</si>
  <si>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</si>
  <si>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</si>
  <si>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</si>
  <si>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</si>
  <si>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</si>
  <si>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</si>
  <si>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</si>
  <si>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</si>
  <si>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</si>
  <si>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</si>
  <si>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</si>
  <si>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</si>
  <si>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</si>
  <si>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</si>
  <si>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</si>
  <si>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</si>
  <si>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</si>
  <si>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</si>
  <si>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</si>
  <si>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</si>
  <si>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</si>
  <si>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</si>
  <si>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</si>
  <si>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</si>
  <si>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</si>
  <si>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</si>
  <si>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</si>
  <si>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</si>
  <si>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</si>
  <si>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</si>
  <si>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</si>
  <si>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</si>
  <si>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</si>
  <si>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</si>
  <si>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</si>
  <si>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</si>
  <si>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</si>
  <si>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</si>
  <si>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</si>
  <si>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</si>
  <si>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</si>
  <si>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</si>
  <si>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</si>
  <si>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</si>
  <si>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</si>
  <si>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</si>
  <si>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</si>
  <si>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</si>
  <si>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</si>
  <si>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</si>
  <si>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</si>
  <si>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</si>
  <si>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</si>
  <si>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</si>
  <si>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</si>
  <si>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</si>
  <si>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</si>
  <si>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</si>
  <si>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</si>
  <si>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</si>
  <si>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</si>
  <si>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</si>
  <si>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</si>
  <si>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</si>
  <si>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</si>
  <si>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</si>
  <si>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</si>
  <si>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</si>
  <si>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</si>
  <si>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</si>
  <si>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</si>
  <si>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</si>
  <si>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</si>
  <si>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</si>
  <si>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</si>
  <si>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</si>
  <si>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</si>
  <si>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</si>
  <si>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</si>
  <si>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</si>
  <si>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</si>
  <si>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</si>
  <si>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</si>
  <si>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</si>
  <si>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</si>
  <si>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</si>
  <si>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</si>
  <si>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</si>
  <si>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</si>
  <si>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</si>
  <si>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</si>
  <si>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</si>
  <si>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</si>
  <si>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</si>
  <si>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</si>
  <si>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</si>
  <si>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</si>
  <si>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</si>
  <si>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</si>
  <si>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</si>
  <si>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</si>
  <si>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</si>
  <si>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</si>
  <si>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</si>
  <si>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</si>
  <si>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</si>
  <si>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</si>
  <si>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</si>
  <si>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</si>
  <si>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</si>
  <si>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</si>
  <si>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</si>
  <si>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</si>
  <si>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</si>
  <si>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</si>
  <si>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</si>
  <si>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</si>
  <si>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</si>
  <si>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</si>
  <si>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</si>
  <si>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</si>
  <si>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</si>
  <si>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</si>
  <si>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</si>
  <si>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</si>
  <si>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</si>
  <si>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</si>
  <si>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</si>
  <si>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</si>
  <si>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</si>
  <si>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</si>
  <si>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</si>
  <si>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</si>
  <si>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</si>
  <si>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</si>
  <si>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</si>
  <si>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</si>
  <si>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</si>
  <si>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</si>
  <si>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</si>
  <si>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</si>
  <si>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</si>
  <si>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</si>
  <si>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</si>
  <si>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</si>
  <si>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</si>
  <si>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</si>
  <si>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</si>
  <si>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</si>
  <si>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</si>
  <si>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</si>
  <si>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</si>
  <si>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</si>
  <si>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</si>
  <si>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</si>
  <si>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</si>
  <si>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</si>
  <si>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</si>
  <si>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</si>
  <si>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</si>
  <si>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</si>
  <si>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</si>
  <si>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</si>
  <si>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</si>
  <si>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</si>
  <si>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</si>
  <si>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</si>
  <si>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</si>
  <si>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</si>
  <si>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</si>
  <si>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</si>
  <si>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</si>
  <si>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</si>
  <si>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</si>
  <si>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</si>
  <si>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</si>
  <si>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</si>
  <si>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</si>
  <si>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</si>
  <si>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</si>
  <si>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</si>
  <si>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</si>
  <si>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</si>
  <si>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</si>
  <si>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</si>
  <si>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</si>
  <si>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</si>
  <si>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</si>
  <si>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</si>
  <si>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</si>
  <si>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</si>
  <si>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</si>
  <si>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</si>
  <si>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</si>
  <si>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</si>
  <si>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</si>
  <si>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</si>
  <si>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</si>
  <si>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</si>
  <si>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</si>
  <si>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</si>
  <si>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</si>
  <si>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</si>
  <si>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</si>
  <si>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</si>
  <si>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</si>
  <si>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</si>
  <si>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</si>
  <si>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</si>
  <si>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</si>
  <si>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</si>
  <si>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</si>
  <si>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</si>
  <si>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</si>
  <si>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</si>
  <si>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</si>
  <si>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</si>
  <si>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</si>
  <si>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</si>
  <si>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</si>
  <si>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</si>
  <si>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</si>
  <si>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</si>
  <si>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</si>
  <si>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</si>
  <si>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</si>
  <si>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</si>
  <si>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</si>
  <si>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</si>
  <si>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</si>
  <si>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</si>
  <si>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</si>
  <si>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</si>
  <si>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</si>
  <si>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</si>
  <si>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</si>
  <si>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</si>
  <si>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</si>
  <si>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</si>
  <si>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</si>
  <si>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</si>
  <si>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</si>
  <si>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</si>
  <si>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</si>
  <si>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</si>
  <si>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</si>
  <si>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</si>
  <si>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</si>
  <si>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</si>
  <si>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</si>
  <si>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</si>
  <si>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</si>
  <si>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</si>
  <si>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</si>
  <si>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</si>
  <si>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</si>
  <si>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</si>
  <si>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</si>
  <si>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</si>
  <si>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</si>
  <si>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</si>
  <si>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</si>
  <si>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</si>
  <si>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</si>
  <si>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</si>
  <si>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</si>
  <si>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</si>
  <si>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</si>
  <si>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</si>
  <si>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</si>
  <si>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</si>
  <si>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</si>
  <si>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</si>
  <si>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</si>
  <si>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</si>
  <si>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</si>
  <si>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</si>
  <si>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</si>
  <si>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</si>
  <si>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</si>
  <si>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</si>
  <si>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</si>
  <si>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</si>
  <si>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</si>
  <si>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</si>
  <si>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</si>
  <si>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</si>
  <si>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</si>
  <si>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</si>
  <si>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</si>
  <si>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</si>
  <si>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</si>
  <si>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</si>
  <si>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</si>
  <si>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</si>
  <si>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</si>
  <si>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</si>
  <si>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</si>
  <si>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</si>
  <si>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</si>
  <si>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</si>
  <si>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</si>
  <si>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</si>
  <si>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</si>
  <si>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</si>
  <si>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</si>
  <si>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</si>
  <si>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</si>
  <si>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</si>
  <si>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</si>
  <si>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</si>
  <si>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</si>
  <si>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</si>
  <si>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</si>
  <si>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</si>
  <si>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</si>
  <si>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</si>
  <si>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</si>
  <si>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</si>
  <si>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</si>
  <si>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</si>
  <si>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</si>
  <si>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</si>
  <si>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</si>
  <si>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</si>
  <si>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</si>
  <si>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</si>
  <si>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</si>
  <si>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</si>
  <si>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</si>
  <si>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</si>
  <si>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</si>
  <si>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</si>
  <si>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</si>
  <si>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</si>
  <si>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</si>
  <si>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</si>
  <si>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</si>
  <si>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</si>
  <si>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</si>
  <si>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</si>
  <si>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</si>
  <si>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</si>
  <si>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</si>
  <si>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</si>
  <si>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</si>
  <si>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</si>
  <si>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</si>
  <si>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</si>
  <si>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</si>
  <si>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</si>
  <si>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</si>
  <si>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</si>
  <si>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</si>
  <si>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</si>
  <si>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</si>
  <si>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</si>
  <si>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</si>
  <si>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</si>
  <si>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</si>
  <si>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</si>
  <si>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</si>
  <si>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</si>
  <si>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</si>
  <si>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</si>
  <si>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</si>
  <si>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</si>
  <si>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</si>
  <si>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</si>
  <si>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</si>
  <si>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</si>
  <si>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</si>
  <si>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</si>
  <si>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</si>
  <si>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</si>
  <si>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</si>
  <si>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</si>
  <si>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</si>
  <si>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</si>
  <si>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</si>
  <si>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</si>
  <si>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</si>
  <si>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</si>
  <si>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</si>
  <si>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</si>
  <si>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</si>
  <si>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</si>
  <si>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</si>
  <si>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</si>
  <si>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</si>
  <si>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</si>
  <si>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</si>
  <si>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</si>
  <si>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</si>
  <si>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</si>
  <si>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</si>
  <si>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</si>
  <si>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</si>
  <si>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</si>
  <si>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</si>
  <si>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</si>
  <si>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</si>
  <si>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</si>
  <si>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</si>
  <si>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</si>
  <si>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</si>
  <si>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</si>
  <si>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</si>
  <si>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</si>
  <si>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</si>
  <si>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</si>
  <si>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</si>
  <si>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</si>
  <si>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</si>
  <si>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</si>
  <si>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</si>
  <si>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</si>
  <si>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</si>
  <si>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</si>
  <si>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</si>
  <si>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</si>
  <si>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</si>
  <si>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</si>
  <si>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</si>
  <si>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</si>
  <si>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</si>
  <si>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</si>
  <si>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</si>
  <si>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</si>
  <si>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</si>
  <si>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</si>
  <si>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</si>
  <si>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</si>
  <si>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</si>
  <si>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</si>
  <si>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</si>
  <si>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</si>
  <si>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</si>
  <si>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</si>
  <si>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</si>
  <si>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</si>
  <si>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</si>
  <si>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</si>
  <si>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</si>
  <si>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</si>
  <si>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</si>
  <si>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</si>
  <si>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</si>
  <si>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</si>
  <si>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</si>
  <si>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</si>
  <si>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</si>
  <si>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</si>
  <si>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</si>
  <si>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</si>
  <si>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</si>
  <si>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</si>
  <si>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</si>
  <si>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</si>
  <si>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</si>
  <si>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</si>
  <si>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</si>
  <si>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</si>
  <si>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</si>
  <si>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</si>
  <si>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</si>
  <si>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</si>
  <si>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</si>
  <si>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</si>
  <si>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</si>
  <si>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</si>
  <si>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</si>
  <si>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</si>
  <si>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</si>
  <si>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</si>
  <si>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</si>
  <si>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</si>
  <si>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</si>
  <si>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</si>
  <si>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</si>
  <si>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</si>
  <si>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</si>
  <si>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</si>
  <si>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</si>
  <si>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</si>
  <si>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</si>
  <si>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</si>
  <si>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</si>
  <si>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</si>
  <si>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</si>
  <si>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</si>
  <si>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</si>
  <si>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</si>
  <si>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</si>
  <si>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</si>
  <si>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</si>
  <si>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</si>
  <si>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</si>
  <si>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</si>
  <si>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</si>
  <si>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</si>
  <si>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</si>
  <si>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</si>
  <si>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</si>
  <si>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</si>
  <si>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</si>
  <si>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</si>
  <si>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</si>
  <si>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</si>
  <si>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</si>
  <si>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</si>
  <si>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</si>
  <si>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</si>
  <si>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</si>
  <si>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</si>
  <si>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</si>
  <si>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</si>
  <si>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</si>
  <si>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</si>
  <si>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</si>
  <si>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</si>
  <si>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</si>
  <si>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</si>
  <si>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</si>
  <si>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</si>
  <si>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</si>
  <si>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</si>
  <si>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</si>
  <si>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</si>
  <si>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</si>
  <si>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</si>
  <si>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</si>
  <si>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</si>
  <si>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</si>
  <si>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</si>
  <si>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</si>
  <si>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</si>
  <si>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</si>
  <si>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</si>
  <si>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</si>
  <si>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</si>
  <si>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</si>
  <si>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</si>
  <si>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</si>
  <si>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</si>
  <si>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</si>
  <si>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</si>
  <si>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</si>
  <si>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</si>
  <si>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</si>
  <si>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</si>
  <si>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</si>
  <si>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</si>
  <si>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</si>
  <si>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</si>
  <si>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</si>
  <si>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</si>
  <si>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</si>
  <si>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</si>
  <si>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</si>
  <si>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</si>
  <si>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</si>
  <si>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</si>
  <si>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</si>
  <si>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</si>
  <si>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</si>
  <si>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</si>
  <si>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</si>
  <si>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</si>
  <si>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</si>
  <si>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</si>
  <si>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</si>
  <si>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</si>
  <si>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</si>
  <si>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</si>
  <si>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</si>
  <si>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</si>
  <si>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</si>
  <si>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</si>
  <si>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</si>
  <si>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</si>
  <si>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</si>
  <si>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</si>
  <si>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</si>
  <si>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</si>
  <si>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</si>
  <si>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</si>
  <si>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</si>
  <si>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</si>
  <si>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</si>
  <si>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</si>
  <si>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</si>
  <si>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</si>
  <si>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</si>
  <si>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</si>
  <si>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</si>
  <si>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</si>
  <si>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</si>
  <si>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</si>
  <si>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</si>
  <si>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</si>
  <si>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</si>
  <si>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</si>
  <si>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</si>
  <si>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</si>
  <si>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</si>
  <si>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</si>
  <si>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</si>
  <si>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</si>
  <si>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</si>
  <si>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</si>
  <si>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</si>
  <si>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</si>
  <si>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</si>
  <si>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</si>
  <si>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</si>
  <si>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</si>
  <si>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</si>
  <si>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</si>
  <si>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</si>
  <si>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</si>
  <si>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</si>
  <si>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</si>
  <si>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</si>
  <si>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</si>
  <si>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</si>
  <si>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</si>
  <si>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</si>
  <si>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</si>
  <si>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</si>
  <si>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</si>
  <si>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</si>
  <si>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</si>
  <si>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</si>
  <si>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</si>
  <si>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</si>
  <si>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</si>
  <si>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</si>
  <si>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</si>
  <si>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</si>
  <si>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</si>
  <si>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</si>
  <si>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</si>
  <si>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</si>
  <si>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</si>
  <si>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</si>
  <si>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</si>
  <si>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</si>
  <si>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</si>
  <si>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</si>
  <si>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</si>
  <si>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</si>
  <si>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</si>
  <si>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</si>
  <si>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</si>
  <si>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</si>
  <si>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</si>
  <si>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</si>
  <si>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</si>
  <si>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</si>
  <si>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</si>
  <si>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</si>
  <si>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</si>
  <si>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</si>
  <si>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</si>
  <si>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</si>
  <si>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</si>
  <si>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</si>
  <si>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</si>
  <si>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</si>
  <si>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</si>
  <si>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</si>
  <si>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</si>
  <si>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</si>
  <si>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</si>
  <si>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</si>
  <si>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</si>
  <si>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</si>
  <si>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</si>
  <si>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</si>
  <si>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</si>
  <si>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</si>
  <si>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</si>
  <si>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</si>
  <si>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</si>
  <si>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</si>
  <si>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</si>
  <si>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</si>
  <si>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</si>
  <si>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</si>
  <si>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</si>
  <si>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</si>
  <si>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</si>
  <si>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</si>
  <si>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</si>
  <si>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</si>
  <si>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</si>
  <si>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</si>
  <si>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</si>
  <si>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</si>
  <si>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</si>
  <si>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</si>
  <si>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</si>
  <si>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</si>
  <si>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</si>
  <si>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</si>
  <si>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</si>
  <si>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</si>
  <si>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</si>
  <si>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</si>
  <si>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</si>
  <si>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</si>
  <si>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</si>
  <si>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</si>
  <si>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</si>
  <si>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</si>
  <si>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</si>
  <si>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</si>
  <si>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</si>
  <si>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</si>
  <si>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</si>
  <si>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</si>
  <si>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</si>
  <si>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</si>
  <si>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</si>
  <si>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</si>
  <si>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</si>
  <si>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</si>
  <si>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</si>
  <si>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</si>
  <si>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</si>
  <si>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</si>
  <si>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</si>
  <si>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</si>
  <si>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</si>
  <si>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</si>
  <si>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</si>
  <si>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</si>
  <si>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</si>
  <si>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</si>
  <si>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</si>
  <si>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</si>
  <si>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</si>
  <si>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</si>
  <si>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</si>
  <si>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</si>
  <si>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</si>
  <si>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</si>
  <si>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</si>
  <si>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</si>
  <si>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</si>
  <si>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</si>
  <si>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</si>
  <si>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</si>
  <si>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</si>
  <si>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</si>
  <si>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</si>
  <si>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</si>
  <si>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</si>
  <si>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</si>
  <si>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</si>
  <si>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</si>
  <si>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</si>
  <si>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</si>
  <si>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</si>
  <si>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</si>
  <si>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</si>
  <si>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</si>
  <si>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</si>
  <si>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</si>
  <si>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</si>
  <si>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</si>
  <si>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</si>
  <si>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</si>
  <si>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</si>
  <si>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</si>
  <si>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</si>
  <si>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</si>
  <si>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</si>
  <si>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</si>
  <si>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</si>
  <si>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</si>
  <si>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</si>
  <si>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</si>
  <si>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</si>
  <si>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</si>
  <si>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</si>
  <si>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</si>
  <si>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</si>
  <si>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</si>
  <si>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</si>
  <si>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</si>
  <si>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</si>
  <si>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</si>
  <si>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</si>
  <si>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</si>
  <si>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</si>
  <si>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</si>
  <si>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</si>
  <si>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</si>
  <si>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</si>
  <si>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</si>
  <si>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</si>
  <si>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</si>
  <si>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</si>
  <si>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</si>
  <si>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</si>
  <si>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</si>
  <si>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</si>
  <si>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</si>
  <si>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</si>
  <si>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</si>
  <si>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</si>
  <si>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</si>
  <si>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</si>
  <si>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</si>
  <si>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</si>
  <si>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</si>
  <si>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</si>
  <si>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</si>
  <si>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</si>
  <si>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</si>
  <si>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</si>
  <si>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</si>
  <si>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</si>
  <si>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</si>
  <si>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</si>
  <si>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</si>
  <si>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</si>
  <si>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</si>
  <si>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</si>
  <si>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</si>
  <si>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</si>
  <si>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</si>
  <si>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</si>
  <si>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</si>
  <si>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</si>
  <si>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</si>
  <si>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</si>
  <si>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</si>
  <si>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</si>
  <si>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</si>
  <si>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</si>
  <si>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</si>
  <si>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</si>
  <si>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</si>
  <si>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</si>
  <si>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</si>
  <si>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</si>
  <si>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</si>
  <si>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</si>
  <si>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</si>
  <si>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</si>
  <si>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</si>
  <si>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</si>
  <si>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</si>
  <si>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</si>
  <si>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</si>
  <si>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</si>
  <si>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</si>
  <si>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</si>
  <si>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</si>
  <si>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</si>
  <si>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</si>
  <si>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</si>
  <si>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</si>
  <si>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</si>
  <si>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</si>
  <si>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</si>
  <si>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</si>
  <si>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</si>
  <si>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</si>
  <si>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</si>
  <si>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</si>
  <si>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</si>
  <si>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</si>
  <si>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</si>
  <si>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</si>
  <si>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</si>
  <si>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</si>
  <si>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</si>
  <si>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</si>
  <si>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</si>
  <si>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</si>
  <si>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</si>
  <si>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</si>
  <si>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</si>
  <si>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</si>
  <si>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</si>
  <si>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</si>
  <si>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</si>
  <si>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</si>
  <si>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</si>
  <si>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</si>
  <si>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</si>
  <si>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</si>
  <si>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</si>
  <si>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</si>
  <si>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</si>
  <si>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</si>
  <si>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</si>
  <si>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</si>
  <si>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</si>
  <si>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</si>
  <si>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</si>
  <si>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</si>
  <si>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</si>
  <si>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</si>
  <si>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</si>
  <si>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</si>
  <si>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</si>
  <si>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</si>
  <si>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</si>
  <si>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</si>
  <si>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</si>
  <si>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</si>
  <si>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</si>
  <si>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</si>
  <si>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</si>
  <si>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</si>
  <si>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</si>
  <si>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</si>
  <si>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</si>
  <si>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</si>
  <si>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</si>
  <si>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</si>
  <si>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</si>
  <si>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</si>
  <si>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</si>
  <si>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</si>
  <si>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</si>
  <si>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</si>
  <si>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</si>
  <si>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</si>
  <si>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</si>
  <si>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</si>
  <si>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</si>
  <si>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</si>
  <si>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</si>
  <si>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</si>
  <si>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</si>
  <si>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</si>
  <si>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</si>
  <si>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</si>
  <si>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</si>
  <si>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</si>
  <si>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</si>
  <si>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</si>
  <si>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</si>
  <si>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</si>
  <si>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</si>
  <si>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</si>
  <si>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</si>
  <si>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</si>
  <si>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</si>
  <si>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</si>
  <si>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</si>
  <si>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</si>
  <si>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</si>
  <si>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</si>
  <si>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</si>
  <si>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</si>
  <si>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</si>
  <si>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</si>
  <si>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</si>
  <si>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</si>
  <si>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</si>
  <si>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</si>
  <si>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</si>
  <si>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</si>
  <si>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</si>
  <si>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</si>
  <si>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</si>
  <si>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</si>
  <si>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</si>
  <si>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</si>
  <si>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</si>
  <si>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</si>
  <si>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</si>
  <si>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</si>
  <si>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</si>
  <si>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</si>
  <si>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</si>
  <si>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</si>
  <si>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</si>
  <si>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</si>
  <si>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</si>
  <si>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</si>
  <si>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</si>
  <si>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</si>
  <si>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</si>
  <si>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</si>
  <si>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</si>
  <si>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</si>
  <si>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</si>
  <si>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</si>
  <si>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</si>
  <si>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</si>
  <si>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</si>
  <si>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</si>
  <si>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</si>
  <si>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</si>
  <si>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</si>
  <si>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</si>
  <si>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</si>
  <si>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</si>
  <si>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</si>
  <si>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</si>
  <si>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</si>
  <si>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</si>
  <si>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</si>
  <si>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</si>
  <si>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</si>
  <si>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</si>
  <si>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</si>
  <si>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</si>
  <si>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</si>
  <si>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</si>
  <si>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</si>
  <si>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</si>
  <si>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</si>
  <si>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</si>
  <si>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</si>
  <si>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</si>
  <si>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</si>
  <si>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</si>
  <si>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</si>
  <si>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</si>
  <si>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</si>
  <si>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</si>
  <si>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</si>
  <si>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</si>
  <si>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</si>
  <si>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</si>
  <si>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</si>
  <si>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</si>
  <si>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</si>
  <si>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</si>
  <si>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</si>
  <si>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</si>
  <si>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</si>
  <si>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</si>
  <si>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</si>
  <si>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</si>
  <si>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</si>
  <si>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</si>
  <si>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</si>
  <si>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</si>
  <si>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</si>
  <si>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</si>
  <si>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</si>
  <si>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</si>
  <si>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</si>
  <si>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</si>
  <si>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</si>
  <si>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</si>
  <si>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</si>
  <si>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</si>
  <si>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</si>
  <si>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</si>
  <si>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</si>
  <si>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</si>
  <si>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</si>
  <si>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</si>
  <si>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</si>
  <si>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</si>
  <si>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</si>
  <si>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</si>
  <si>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</si>
  <si>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</si>
  <si>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</si>
  <si>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</si>
  <si>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</si>
  <si>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</si>
  <si>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</si>
  <si>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</si>
  <si>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</si>
  <si>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</si>
  <si>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</si>
  <si>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</si>
  <si>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</si>
  <si>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</si>
  <si>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</si>
  <si>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</si>
  <si>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</si>
  <si>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</si>
  <si>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</si>
  <si>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</si>
  <si>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</si>
  <si>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</si>
  <si>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</si>
  <si>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</si>
  <si>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</si>
  <si>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</si>
  <si>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</si>
  <si>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</si>
  <si>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</si>
  <si>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</si>
  <si>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</si>
  <si>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</si>
  <si>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</si>
  <si>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</si>
  <si>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</si>
  <si>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</si>
  <si>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</si>
  <si>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</si>
  <si>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</si>
  <si>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</si>
  <si>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</si>
  <si>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</si>
  <si>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</si>
  <si>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</si>
  <si>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</si>
  <si>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</si>
  <si>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</si>
  <si>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</si>
  <si>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</si>
  <si>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</si>
  <si>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</si>
  <si>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</si>
  <si>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</si>
  <si>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</si>
  <si>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</si>
  <si>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</si>
  <si>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</si>
  <si>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</si>
  <si>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</si>
  <si>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</si>
  <si>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</si>
  <si>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</si>
  <si>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</si>
  <si>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</si>
  <si>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</si>
  <si>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</si>
  <si>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</si>
  <si>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</si>
  <si>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</si>
  <si>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</si>
  <si>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</si>
  <si>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</si>
  <si>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</si>
  <si>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</si>
  <si>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</si>
  <si>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</si>
  <si>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</si>
  <si>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</si>
  <si>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</si>
  <si>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</si>
  <si>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</si>
  <si>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</si>
  <si>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</si>
  <si>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</si>
  <si>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</si>
  <si>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</si>
  <si>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</si>
  <si>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</si>
  <si>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</si>
  <si>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</si>
  <si>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</si>
  <si>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</si>
  <si>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</si>
  <si>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</si>
  <si>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</si>
  <si>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</si>
  <si>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</si>
  <si>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</si>
  <si>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</si>
  <si>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</si>
  <si>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</si>
  <si>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</si>
  <si>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</si>
  <si>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</si>
  <si>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</si>
  <si>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</si>
  <si>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</si>
  <si>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</si>
  <si>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</si>
  <si>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</si>
  <si>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</si>
  <si>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</si>
  <si>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</si>
  <si>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</si>
  <si>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</si>
  <si>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</si>
  <si>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</si>
  <si>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</si>
  <si>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</si>
  <si>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</si>
  <si>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</si>
  <si>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</si>
  <si>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</si>
  <si>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</si>
  <si>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</si>
  <si>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</si>
  <si>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</si>
  <si>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</si>
  <si>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</si>
  <si>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</si>
  <si>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</si>
  <si>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</si>
  <si>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</si>
  <si>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</si>
  <si>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</si>
  <si>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</si>
  <si>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</si>
  <si>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</si>
  <si>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</si>
  <si>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</si>
  <si>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</si>
  <si>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</si>
  <si>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</si>
  <si>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</si>
  <si>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</si>
  <si>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</si>
  <si>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</si>
  <si>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</si>
  <si>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</si>
  <si>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</si>
  <si>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</si>
  <si>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</si>
  <si>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</si>
  <si>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</si>
  <si>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</si>
  <si>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</si>
  <si>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</si>
  <si>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</si>
  <si>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</si>
  <si>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</si>
  <si>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</si>
  <si>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</si>
  <si>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</si>
  <si>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</si>
  <si>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</si>
  <si>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</si>
  <si>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</si>
  <si>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</si>
  <si>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</si>
  <si>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</si>
  <si>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</si>
  <si>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</si>
  <si>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</si>
  <si>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</si>
  <si>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</si>
  <si>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</si>
  <si>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</si>
  <si>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</si>
  <si>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</si>
  <si>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</si>
  <si>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</si>
  <si>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</si>
  <si>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</si>
  <si>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</si>
  <si>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</si>
  <si>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</si>
  <si>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</si>
  <si>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</si>
  <si>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</si>
  <si>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</si>
  <si>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</si>
  <si>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</si>
  <si>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</si>
  <si>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</si>
  <si>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</si>
  <si>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</si>
  <si>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</si>
  <si>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</si>
  <si>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</si>
  <si>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</si>
  <si>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</si>
  <si>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</si>
  <si>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</si>
  <si>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</si>
  <si>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</si>
  <si>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</si>
  <si>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</si>
  <si>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</si>
  <si>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</si>
  <si>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</si>
  <si>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</si>
  <si>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</si>
  <si>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</si>
  <si>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</si>
  <si>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</si>
  <si>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</si>
  <si>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</si>
  <si>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</si>
  <si>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</si>
  <si>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</si>
  <si>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</si>
  <si>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</si>
  <si>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</si>
  <si>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</si>
  <si>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</si>
  <si>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</si>
  <si>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</si>
  <si>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</si>
  <si>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</si>
  <si>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</si>
  <si>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</si>
  <si>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</si>
  <si>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</si>
  <si>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</si>
  <si>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</si>
  <si>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</si>
  <si>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</si>
  <si>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</si>
  <si>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</si>
  <si>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</si>
  <si>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</si>
  <si>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</si>
  <si>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</si>
  <si>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</si>
  <si>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</si>
  <si>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</si>
  <si>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</si>
  <si>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</si>
  <si>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</si>
  <si>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</si>
  <si>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</si>
  <si>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</si>
  <si>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</si>
  <si>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</si>
  <si>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</si>
  <si>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</si>
  <si>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</si>
  <si>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</si>
  <si>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</si>
  <si>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</si>
  <si>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</si>
  <si>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</si>
  <si>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</si>
  <si>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</si>
  <si>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</si>
  <si>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</si>
  <si>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</si>
  <si>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</si>
  <si>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</si>
  <si>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</si>
  <si>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</si>
  <si>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</si>
  <si>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</si>
  <si>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</si>
  <si>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</si>
  <si>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</si>
  <si>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</si>
  <si>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</si>
  <si>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</si>
  <si>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</si>
  <si>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</si>
  <si>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</si>
  <si>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</si>
  <si>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</si>
  <si>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</si>
  <si>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</si>
  <si>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</si>
  <si>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</si>
  <si>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</si>
  <si>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</si>
  <si>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</si>
  <si>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</si>
  <si>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</si>
  <si>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</si>
  <si>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</si>
  <si>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</si>
  <si>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</si>
  <si>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</si>
  <si>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</si>
  <si>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</si>
  <si>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</si>
  <si>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</si>
  <si>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</si>
  <si>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</si>
  <si>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</si>
  <si>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</si>
  <si>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</si>
  <si>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</si>
  <si>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</si>
  <si>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</si>
  <si>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</si>
  <si>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</si>
  <si>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</si>
  <si>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</si>
  <si>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</si>
  <si>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</si>
  <si>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</si>
  <si>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</si>
  <si>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</si>
  <si>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</si>
  <si>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</si>
  <si>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</si>
  <si>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</si>
  <si>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</si>
  <si>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</si>
  <si>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</si>
  <si>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</si>
  <si>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</si>
  <si>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</si>
  <si>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</si>
  <si>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</si>
  <si>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</si>
  <si>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</si>
  <si>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</si>
  <si>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</si>
  <si>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</si>
  <si>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</si>
  <si>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</si>
  <si>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</si>
  <si>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</si>
  <si>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</si>
  <si>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</si>
  <si>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</si>
  <si>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</si>
  <si>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</si>
  <si>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</si>
  <si>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</si>
  <si>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</si>
  <si>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</si>
  <si>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</si>
  <si>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</si>
  <si>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</si>
  <si>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</si>
  <si>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</si>
  <si>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</si>
  <si>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</si>
  <si>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</si>
  <si>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</si>
  <si>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</si>
  <si>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</si>
  <si>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</si>
  <si>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</si>
  <si>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</si>
  <si>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</si>
  <si>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</si>
  <si>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</si>
  <si>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</si>
  <si>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</si>
  <si>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</si>
  <si>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</si>
  <si>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</si>
  <si>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</si>
  <si>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</si>
  <si>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</si>
  <si>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</si>
  <si>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</si>
  <si>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</si>
  <si>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</si>
  <si>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</si>
  <si>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</si>
  <si>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</si>
  <si>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</si>
  <si>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</si>
  <si>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</si>
  <si>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</si>
  <si>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</si>
  <si>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</si>
  <si>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</si>
  <si>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</si>
  <si>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</si>
  <si>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</si>
  <si>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</si>
  <si>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</si>
  <si>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</si>
  <si>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</si>
  <si>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</si>
  <si>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</si>
  <si>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</si>
  <si>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</si>
  <si>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</si>
  <si>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</si>
  <si>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</si>
  <si>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</si>
  <si>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</si>
  <si>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</si>
  <si>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</si>
  <si>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</si>
  <si>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</si>
  <si>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</si>
  <si>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</si>
  <si>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</si>
  <si>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</si>
  <si>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</si>
  <si>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</si>
  <si>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</si>
  <si>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</si>
  <si>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</si>
  <si>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</si>
  <si>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</si>
  <si>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</si>
  <si>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</si>
  <si>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</si>
  <si>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</si>
  <si>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</si>
  <si>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</si>
  <si>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</si>
  <si>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</si>
  <si>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</si>
  <si>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</si>
  <si>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</si>
  <si>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</si>
  <si>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</si>
  <si>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</si>
  <si>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</si>
  <si>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</si>
  <si>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</si>
  <si>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</si>
  <si>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</si>
  <si>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</si>
  <si>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</si>
  <si>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</si>
  <si>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</si>
  <si>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</si>
  <si>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</si>
  <si>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</si>
  <si>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</si>
  <si>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</si>
  <si>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</si>
  <si>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</si>
  <si>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</si>
  <si>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</si>
  <si>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</si>
  <si>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</si>
  <si>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</si>
  <si>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</si>
  <si>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</si>
  <si>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</si>
  <si>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</si>
  <si>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</si>
  <si>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</si>
  <si>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</si>
  <si>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</si>
  <si>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</si>
  <si>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</si>
  <si>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</si>
  <si>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</si>
  <si>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</si>
  <si>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</si>
  <si>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</si>
  <si>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</si>
  <si>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</si>
  <si>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</si>
  <si>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</si>
  <si>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</si>
  <si>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</si>
  <si>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</si>
  <si>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</si>
  <si>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</si>
  <si>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</si>
  <si>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</si>
  <si>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</si>
  <si>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</si>
  <si>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</si>
  <si>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</si>
  <si>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</si>
  <si>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</si>
  <si>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</si>
  <si>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</si>
  <si>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</si>
  <si>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</si>
  <si>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</si>
  <si>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</si>
  <si>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</si>
  <si>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</si>
  <si>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</si>
  <si>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</si>
  <si>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</si>
  <si>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</si>
  <si>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</si>
  <si>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</si>
  <si>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</si>
  <si>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</si>
  <si>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</si>
  <si>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</si>
  <si>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</si>
  <si>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</si>
  <si>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</si>
  <si>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</si>
  <si>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</si>
  <si>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</si>
  <si>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</si>
  <si>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</si>
  <si>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</si>
  <si>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</si>
  <si>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</si>
  <si>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</si>
  <si>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</si>
  <si>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</si>
  <si>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</si>
  <si>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</si>
  <si>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</si>
  <si>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</si>
  <si>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</si>
  <si>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</si>
  <si>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</si>
  <si>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</si>
  <si>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</si>
  <si>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</si>
  <si>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</si>
  <si>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</si>
  <si>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</si>
  <si>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</si>
  <si>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</si>
  <si>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</si>
  <si>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</si>
  <si>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</si>
  <si>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</si>
  <si>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</si>
  <si>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</si>
  <si>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</si>
  <si>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</si>
  <si>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</si>
  <si>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</si>
  <si>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</si>
  <si>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</si>
  <si>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</si>
  <si>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</si>
  <si>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</si>
  <si>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</si>
  <si>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</si>
  <si>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</si>
  <si>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</si>
  <si>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</si>
  <si>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</si>
  <si>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</si>
  <si>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</si>
  <si>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</si>
  <si>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</si>
  <si>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</si>
  <si>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</si>
  <si>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</si>
  <si>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</si>
  <si>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</si>
  <si>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</si>
  <si>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</si>
  <si>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</si>
  <si>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</si>
  <si>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</si>
  <si>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</si>
  <si>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</si>
  <si>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</si>
  <si>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</si>
  <si>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</si>
  <si>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</si>
  <si>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</si>
  <si>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</si>
  <si>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</si>
  <si>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</si>
  <si>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</si>
  <si>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</si>
  <si>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</si>
  <si>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</si>
  <si>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</si>
  <si>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</si>
  <si>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</si>
  <si>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</si>
  <si>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</si>
  <si>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</si>
  <si>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</si>
  <si>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</si>
  <si>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</si>
  <si>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</si>
  <si>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</si>
  <si>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</si>
  <si>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</si>
  <si>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</si>
  <si>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</si>
  <si>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</si>
  <si>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</si>
  <si>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</si>
  <si>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</si>
  <si>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</si>
  <si>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</si>
  <si>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</si>
  <si>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</si>
  <si>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</si>
  <si>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</si>
  <si>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</si>
  <si>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</si>
  <si>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</si>
  <si>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</si>
  <si>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</si>
  <si>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</si>
  <si>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</si>
  <si>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</si>
  <si>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</si>
  <si>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</si>
  <si>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</si>
  <si>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</si>
  <si>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</si>
  <si>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</si>
  <si>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</si>
  <si>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</si>
  <si>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</si>
  <si>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</si>
  <si>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</si>
  <si>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</si>
  <si>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</si>
  <si>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</si>
  <si>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</si>
  <si>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</si>
  <si>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</si>
  <si>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</si>
  <si>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</si>
  <si>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</si>
  <si>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</si>
  <si>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</si>
  <si>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</si>
  <si>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</si>
  <si>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</si>
  <si>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</si>
  <si>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</si>
  <si>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</si>
  <si>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</si>
  <si>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</si>
  <si>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</si>
  <si>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</si>
  <si>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</si>
  <si>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</si>
  <si>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</si>
  <si>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</si>
  <si>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</si>
  <si>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</si>
  <si>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</si>
  <si>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</si>
  <si>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</si>
  <si>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</si>
  <si>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</si>
  <si>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</si>
  <si>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</si>
  <si>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</si>
  <si>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</si>
  <si>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</si>
  <si>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</si>
  <si>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</si>
  <si>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</si>
  <si>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</si>
  <si>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</si>
  <si>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</si>
  <si>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</si>
  <si>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</si>
  <si>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</si>
  <si>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</si>
  <si>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</si>
  <si>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</si>
  <si>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</si>
  <si>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</si>
  <si>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</si>
  <si>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</si>
  <si>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</si>
  <si>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</si>
  <si>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</si>
  <si>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</si>
  <si>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</si>
  <si>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</si>
  <si>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</si>
  <si>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</si>
  <si>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</si>
  <si>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</si>
  <si>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</si>
  <si>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</si>
  <si>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</si>
  <si>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</si>
  <si>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</si>
  <si>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</si>
  <si>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</si>
  <si>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</si>
  <si>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</si>
  <si>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</si>
  <si>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</si>
  <si>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</si>
  <si>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</si>
  <si>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</si>
  <si>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</si>
  <si>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</si>
  <si>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</si>
  <si>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</si>
  <si>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</si>
  <si>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</si>
  <si>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</si>
  <si>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</si>
  <si>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</si>
  <si>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</si>
  <si>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</si>
  <si>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</si>
  <si>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</si>
  <si>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</si>
  <si>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</si>
  <si>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</si>
  <si>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</si>
  <si>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</si>
  <si>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</si>
  <si>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</si>
  <si>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</si>
  <si>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</si>
  <si>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</si>
  <si>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</si>
  <si>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</si>
  <si>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</si>
  <si>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</si>
  <si>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</si>
  <si>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</si>
  <si>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</si>
  <si>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</si>
  <si>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</si>
  <si>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</si>
  <si>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</si>
  <si>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</si>
  <si>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</si>
  <si>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</si>
  <si>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</si>
  <si>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</si>
  <si>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</si>
  <si>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</si>
  <si>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</si>
  <si>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</si>
  <si>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</si>
  <si>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</si>
  <si>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</si>
  <si>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</si>
  <si>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</si>
  <si>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</si>
  <si>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</si>
  <si>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</si>
  <si>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</si>
  <si>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</si>
  <si>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</si>
  <si>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</si>
  <si>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</si>
  <si>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</si>
  <si>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</si>
  <si>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</si>
  <si>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</si>
  <si>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</si>
  <si>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</si>
  <si>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</si>
  <si>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</si>
  <si>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</si>
  <si>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</si>
  <si>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</si>
  <si>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</si>
  <si>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</si>
  <si>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</si>
  <si>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</si>
  <si>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</si>
  <si>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</si>
  <si>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</si>
  <si>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</si>
  <si>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</si>
  <si>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</si>
  <si>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</si>
  <si>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</si>
  <si>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</si>
  <si>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</si>
  <si>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</si>
  <si>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</si>
  <si>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</si>
  <si>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</si>
  <si>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</si>
  <si>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</si>
  <si>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</si>
  <si>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</si>
  <si>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</si>
  <si>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</si>
  <si>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</si>
  <si>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</si>
  <si>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</si>
  <si>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</si>
  <si>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</si>
  <si>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</si>
  <si>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</si>
  <si>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</si>
  <si>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</si>
  <si>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</si>
  <si>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</si>
  <si>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</si>
  <si>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</si>
  <si>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</si>
  <si>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</si>
  <si>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</si>
  <si>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</si>
  <si>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</si>
  <si>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</si>
  <si>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</si>
  <si>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</si>
  <si>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</si>
  <si>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</si>
  <si>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</si>
  <si>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</si>
  <si>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</si>
  <si>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</si>
  <si>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</si>
  <si>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</si>
  <si>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</si>
  <si>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</si>
  <si>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</si>
  <si>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</si>
  <si>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</si>
  <si>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</si>
  <si>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</si>
  <si>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</si>
  <si>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</si>
  <si>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</si>
  <si>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</si>
  <si>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</si>
  <si>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</si>
  <si>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</si>
  <si>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</si>
  <si>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</si>
  <si>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</si>
  <si>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</si>
  <si>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</si>
  <si>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</si>
  <si>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</si>
  <si>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</si>
  <si>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</si>
  <si>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</si>
  <si>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</si>
  <si>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</si>
  <si>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</si>
  <si>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</si>
  <si>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</si>
  <si>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</si>
  <si>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</si>
  <si>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</si>
  <si>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</si>
  <si>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</si>
  <si>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</si>
  <si>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</si>
  <si>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</si>
  <si>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</si>
  <si>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</si>
  <si>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</si>
  <si>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</si>
  <si>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</si>
  <si>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</si>
  <si>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</si>
  <si>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</si>
  <si>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</si>
  <si>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</si>
  <si>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</si>
  <si>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</si>
  <si>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</si>
  <si>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</si>
  <si>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</si>
  <si>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</si>
  <si>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</si>
  <si>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</si>
  <si>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</si>
  <si>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</si>
  <si>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</si>
  <si>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</si>
  <si>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</si>
  <si>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</si>
  <si>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</si>
  <si>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</si>
  <si>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</si>
  <si>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</si>
  <si>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</si>
  <si>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</si>
  <si>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</si>
  <si>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</si>
  <si>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</si>
  <si>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</si>
  <si>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</si>
  <si>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</si>
  <si>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</si>
  <si>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</si>
  <si>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</si>
  <si>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</si>
  <si>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</si>
  <si>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</si>
  <si>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</si>
  <si>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</si>
  <si>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</si>
  <si>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</si>
  <si>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</si>
  <si>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</si>
  <si>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</si>
  <si>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</si>
  <si>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</si>
  <si>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</si>
  <si>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</si>
  <si>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</si>
  <si>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</si>
  <si>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</si>
  <si>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</si>
  <si>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</si>
  <si>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</si>
  <si>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</si>
  <si>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</si>
  <si>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</si>
  <si>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</si>
  <si>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</si>
  <si>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</si>
  <si>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</si>
  <si>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</si>
  <si>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</si>
  <si>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</si>
  <si>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</si>
  <si>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</si>
  <si>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</si>
  <si>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</si>
  <si>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</si>
  <si>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</si>
  <si>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</si>
  <si>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</si>
  <si>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</si>
  <si>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</si>
  <si>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</si>
  <si>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</si>
  <si>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</si>
  <si>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</si>
  <si>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</si>
  <si>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</si>
  <si>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</si>
  <si>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</si>
  <si>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</si>
  <si>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</si>
  <si>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</si>
  <si>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</si>
  <si>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</si>
  <si>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</si>
  <si>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</si>
  <si>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</si>
  <si>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</si>
  <si>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</si>
  <si>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</si>
  <si>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</si>
  <si>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</si>
  <si>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</si>
  <si>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</si>
  <si>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</si>
  <si>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</si>
  <si>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</si>
  <si>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</si>
  <si>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</si>
  <si>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</si>
  <si>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</si>
  <si>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</si>
  <si>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</si>
  <si>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</si>
  <si>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</si>
  <si>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</si>
  <si>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</si>
  <si>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</si>
  <si>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</si>
  <si>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</si>
  <si>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</si>
  <si>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</si>
  <si>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</si>
  <si>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</si>
  <si>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</si>
  <si>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</si>
  <si>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</si>
  <si>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</si>
  <si>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</si>
  <si>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</si>
  <si>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</si>
  <si>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</si>
  <si>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</si>
  <si>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</si>
  <si>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</si>
  <si>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</si>
  <si>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</si>
  <si>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</si>
  <si>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</si>
  <si>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</si>
  <si>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</si>
  <si>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</si>
  <si>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</si>
  <si>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</si>
  <si>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</si>
  <si>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</si>
  <si>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</si>
  <si>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</si>
  <si>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</si>
  <si>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</si>
  <si>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</si>
  <si>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</si>
  <si>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</si>
  <si>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</si>
  <si>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</si>
  <si>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</si>
  <si>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</si>
  <si>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</si>
  <si>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</si>
  <si>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</si>
  <si>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</si>
  <si>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</si>
  <si>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</si>
  <si>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</si>
  <si>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</si>
  <si>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</si>
  <si>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</si>
  <si>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</si>
  <si>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</si>
  <si>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</si>
  <si>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</si>
  <si>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</si>
  <si>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</si>
  <si>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</si>
  <si>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</si>
  <si>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</si>
  <si>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</si>
  <si>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</si>
  <si>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</si>
  <si>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</si>
  <si>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</si>
  <si>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</si>
  <si>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</si>
  <si>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</si>
  <si>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</si>
  <si>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</si>
  <si>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</si>
  <si>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</si>
  <si>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</si>
  <si>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</si>
  <si>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</si>
  <si>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</si>
  <si>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</si>
  <si>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</si>
  <si>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</si>
  <si>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</si>
  <si>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</si>
  <si>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</si>
  <si>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</si>
  <si>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</si>
  <si>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</si>
  <si>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</si>
  <si>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</si>
  <si>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</si>
  <si>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</si>
  <si>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</si>
  <si>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</si>
  <si>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</si>
  <si>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</si>
  <si>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</si>
  <si>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</si>
  <si>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</si>
  <si>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</si>
  <si>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</si>
  <si>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</si>
  <si>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</si>
  <si>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</si>
  <si>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</si>
  <si>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</si>
  <si>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</si>
  <si>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</si>
  <si>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</si>
  <si>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</si>
  <si>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</si>
  <si>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</si>
  <si>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</si>
  <si>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</si>
  <si>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</si>
  <si>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</si>
  <si>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</si>
  <si>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</si>
  <si>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</si>
  <si>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</si>
  <si>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</si>
  <si>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</si>
  <si>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</si>
  <si>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</si>
  <si>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</si>
  <si>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</si>
  <si>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</si>
  <si>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</si>
  <si>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</si>
  <si>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</si>
  <si>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</si>
  <si>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</si>
  <si>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</si>
  <si>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</si>
  <si>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</si>
  <si>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</si>
  <si>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</si>
  <si>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</si>
  <si>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</si>
  <si>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</si>
  <si>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</si>
  <si>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</si>
  <si>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</si>
  <si>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</si>
  <si>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</si>
  <si>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</si>
  <si>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</si>
  <si>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</si>
  <si>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</si>
  <si>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</si>
  <si>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</si>
  <si>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</si>
  <si>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</si>
  <si>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</si>
  <si>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</si>
  <si>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</si>
  <si>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</si>
  <si>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</si>
  <si>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</si>
  <si>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</si>
  <si>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</si>
  <si>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</si>
  <si>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</si>
  <si>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</si>
  <si>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</si>
  <si>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</si>
  <si>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</si>
  <si>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</si>
  <si>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</si>
  <si>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</si>
  <si>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</si>
  <si>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</si>
  <si>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</si>
  <si>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</si>
  <si>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</si>
  <si>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</si>
  <si>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</si>
  <si>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</si>
  <si>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</si>
  <si>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</si>
  <si>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</si>
  <si>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</si>
  <si>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</si>
  <si>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</si>
  <si>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</si>
  <si>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</si>
  <si>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</si>
  <si>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</si>
  <si>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</si>
  <si>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</si>
  <si>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</si>
  <si>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</si>
  <si>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</si>
  <si>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</si>
  <si>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</si>
  <si>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</si>
  <si>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</si>
  <si>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</si>
  <si>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</si>
  <si>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</si>
  <si>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</si>
  <si>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</si>
  <si>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</si>
  <si>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</si>
  <si>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</si>
  <si>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</si>
  <si>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</si>
  <si>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</si>
  <si>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</si>
  <si>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</si>
  <si>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</si>
  <si>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</si>
  <si>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</si>
  <si>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</si>
  <si>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</si>
  <si>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</si>
  <si>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</si>
  <si>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</si>
  <si>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</si>
  <si>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</si>
  <si>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</si>
  <si>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</si>
  <si>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</si>
  <si>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</si>
  <si>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</si>
  <si>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</si>
  <si>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</si>
  <si>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</si>
  <si>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</si>
  <si>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</si>
  <si>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</si>
  <si>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</si>
  <si>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</si>
  <si>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</si>
  <si>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</si>
  <si>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</si>
  <si>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</si>
  <si>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</si>
  <si>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</si>
  <si>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</si>
  <si>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</si>
  <si>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</si>
  <si>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</si>
  <si>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</si>
  <si>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</si>
  <si>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</si>
  <si>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</si>
  <si>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</si>
  <si>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</si>
  <si>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</si>
  <si>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</si>
  <si>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</si>
  <si>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</si>
  <si>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</si>
  <si>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</si>
  <si>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</si>
  <si>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</si>
  <si>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</si>
  <si>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</si>
  <si>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</si>
  <si>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</si>
  <si>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</si>
  <si>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</si>
  <si>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</si>
  <si>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</si>
  <si>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</si>
  <si>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</si>
  <si>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</si>
  <si>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</si>
  <si>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</si>
  <si>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</si>
  <si>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</si>
  <si>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</si>
  <si>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</si>
  <si>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</si>
  <si>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</si>
  <si>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</si>
  <si>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</si>
  <si>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</si>
  <si>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</si>
  <si>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</si>
  <si>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</si>
  <si>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</si>
  <si>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</si>
  <si>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</si>
  <si>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</si>
  <si>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</si>
  <si>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</si>
  <si>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</si>
  <si>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</si>
  <si>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</si>
  <si>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</si>
  <si>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</si>
  <si>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</si>
  <si>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</si>
  <si>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</si>
  <si>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</si>
  <si>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</si>
  <si>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</si>
  <si>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</si>
  <si>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</si>
  <si>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</si>
  <si>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</si>
  <si>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</si>
  <si>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</si>
  <si>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</si>
  <si>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</si>
  <si>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</si>
  <si>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</si>
  <si>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</si>
  <si>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</si>
  <si>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</si>
  <si>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</si>
  <si>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</si>
  <si>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</si>
  <si>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</si>
  <si>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</si>
  <si>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</si>
  <si>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</si>
  <si>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</si>
  <si>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</si>
  <si>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</si>
  <si>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</si>
  <si>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</si>
  <si>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</si>
  <si>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</si>
  <si>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</si>
  <si>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</si>
  <si>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</si>
  <si>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</si>
  <si>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</si>
  <si>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</si>
  <si>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</si>
  <si>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</si>
  <si>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</si>
  <si>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</si>
  <si>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</si>
  <si>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</si>
  <si>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</si>
  <si>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</si>
  <si>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</si>
  <si>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</si>
  <si>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</si>
  <si>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</si>
  <si>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</si>
  <si>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</si>
  <si>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</si>
  <si>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</si>
  <si>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</si>
  <si>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</si>
  <si>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</si>
  <si>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</si>
  <si>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</si>
  <si>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</si>
  <si>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</si>
  <si>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</si>
  <si>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</si>
  <si>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</si>
  <si>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</si>
  <si>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</si>
  <si>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</si>
  <si>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</si>
  <si>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</si>
  <si>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</si>
  <si>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</si>
  <si>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</si>
  <si>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</si>
  <si>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</si>
  <si>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</si>
  <si>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</si>
  <si>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</si>
  <si>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</si>
  <si>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</si>
  <si>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</si>
  <si>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</si>
  <si>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</si>
  <si>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</si>
  <si>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</si>
  <si>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</si>
  <si>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</si>
  <si>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</si>
  <si>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</si>
  <si>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</si>
  <si>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</si>
  <si>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</si>
  <si>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</si>
  <si>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</si>
  <si>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</si>
  <si>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</si>
  <si>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</si>
  <si>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</si>
  <si>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</si>
  <si>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</si>
  <si>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</si>
  <si>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</si>
  <si>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</si>
  <si>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</si>
  <si>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</si>
  <si>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</si>
  <si>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</si>
  <si>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</si>
  <si>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</si>
  <si>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</si>
  <si>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</si>
  <si>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</si>
  <si>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</si>
  <si>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</si>
  <si>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</si>
  <si>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</si>
  <si>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</si>
  <si>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</si>
  <si>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</si>
  <si>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</si>
  <si>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</si>
  <si>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</si>
  <si>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</si>
  <si>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</si>
  <si>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</si>
  <si>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</si>
  <si>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</si>
  <si>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</si>
  <si>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</si>
  <si>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</si>
  <si>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</si>
  <si>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</si>
  <si>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</si>
  <si>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</si>
  <si>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</si>
  <si>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</si>
  <si>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</si>
  <si>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</si>
  <si>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</si>
  <si>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</si>
  <si>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</si>
  <si>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</si>
  <si>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</si>
  <si>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</si>
  <si>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</si>
  <si>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</si>
  <si>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</si>
  <si>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</si>
  <si>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</si>
  <si>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</si>
  <si>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</si>
  <si>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</si>
  <si>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</si>
  <si>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</si>
  <si>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</si>
  <si>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</si>
  <si>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</si>
  <si>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</si>
  <si>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</si>
  <si>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</si>
  <si>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</si>
  <si>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</si>
  <si>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</si>
  <si>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</si>
  <si>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</si>
  <si>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</si>
  <si>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</si>
  <si>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</si>
  <si>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</si>
  <si>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</si>
  <si>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</si>
  <si>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</si>
  <si>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</si>
  <si>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</si>
  <si>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</si>
  <si>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</si>
  <si>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</si>
  <si>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</si>
  <si>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</si>
  <si>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</si>
  <si>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</si>
  <si>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</si>
  <si>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</si>
  <si>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</si>
  <si>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</si>
  <si>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</si>
  <si>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</si>
  <si>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</si>
  <si>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</si>
  <si>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</si>
  <si>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</si>
  <si>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</si>
  <si>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</si>
  <si>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</si>
  <si>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</si>
  <si>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</si>
  <si>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</si>
  <si>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</si>
  <si>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</si>
  <si>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</si>
  <si>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</si>
  <si>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</si>
  <si>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</si>
  <si>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</si>
  <si>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</si>
  <si>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</si>
  <si>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</si>
  <si>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</si>
  <si>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</si>
  <si>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</si>
  <si>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</si>
  <si>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</si>
  <si>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</si>
  <si>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</si>
  <si>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</si>
  <si>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</si>
  <si>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</si>
  <si>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</si>
  <si>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</si>
  <si>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</si>
  <si>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</si>
  <si>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</si>
  <si>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</si>
  <si>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</si>
  <si>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</si>
  <si>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</si>
  <si>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</si>
  <si>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</si>
  <si>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</si>
  <si>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</si>
  <si>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</si>
  <si>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</si>
  <si>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</si>
  <si>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</si>
  <si>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</si>
  <si>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</si>
  <si>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</si>
  <si>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</si>
  <si>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</si>
  <si>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</si>
  <si>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</si>
  <si>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</si>
  <si>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</si>
  <si>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</si>
  <si>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</si>
  <si>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</si>
  <si>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</si>
  <si>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</si>
  <si>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</si>
  <si>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</si>
  <si>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</si>
  <si>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</si>
  <si>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</si>
  <si>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</si>
  <si>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</si>
  <si>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</si>
  <si>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</si>
  <si>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</si>
  <si>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</si>
  <si>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</si>
  <si>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</si>
  <si>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</si>
  <si>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</si>
  <si>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</si>
  <si>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</si>
  <si>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</si>
  <si>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</si>
  <si>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</si>
  <si>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</si>
  <si>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</si>
  <si>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</si>
  <si>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</si>
  <si>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</si>
  <si>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</si>
  <si>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</si>
  <si>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</si>
  <si>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</si>
  <si>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</si>
  <si>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</si>
  <si>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</si>
  <si>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</si>
  <si>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</si>
  <si>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</si>
  <si>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</si>
  <si>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</si>
  <si>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</si>
  <si>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</si>
  <si>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</si>
  <si>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</si>
  <si>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</si>
  <si>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</si>
  <si>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</si>
  <si>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</si>
  <si>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</si>
  <si>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</si>
  <si>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</si>
  <si>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</si>
  <si>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</si>
  <si>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</si>
  <si>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</si>
  <si>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</si>
  <si>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</si>
  <si>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</si>
  <si>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</si>
  <si>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</si>
  <si>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</si>
  <si>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</si>
  <si>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</si>
  <si>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</si>
  <si>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</si>
  <si>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</si>
  <si>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</si>
  <si>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</si>
  <si>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</si>
  <si>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</si>
  <si>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</si>
  <si>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</si>
  <si>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</si>
  <si>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</si>
  <si>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</si>
  <si>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</si>
  <si>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</si>
  <si>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</si>
  <si>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</si>
  <si>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</si>
  <si>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</si>
  <si>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</si>
  <si>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</si>
  <si>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</si>
  <si>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</si>
  <si>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</si>
  <si>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</si>
  <si>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</si>
  <si>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</si>
  <si>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</si>
  <si>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</si>
  <si>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</si>
  <si>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</si>
  <si>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</si>
  <si>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</si>
  <si>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</si>
  <si>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</si>
  <si>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</si>
  <si>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</si>
  <si>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</si>
  <si>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</si>
  <si>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</si>
  <si>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</si>
  <si>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</si>
  <si>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</si>
  <si>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</si>
  <si>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</si>
  <si>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</si>
  <si>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</si>
  <si>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</si>
  <si>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</si>
  <si>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</si>
  <si>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</si>
  <si>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</si>
  <si>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</si>
  <si>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</si>
  <si>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</si>
  <si>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</si>
  <si>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</si>
  <si>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</si>
  <si>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</si>
  <si>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</si>
  <si>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</si>
  <si>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</si>
  <si>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</si>
  <si>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</si>
  <si>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</si>
  <si>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</si>
  <si>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</si>
  <si>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</si>
  <si>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</si>
  <si>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</si>
  <si>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</si>
  <si>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</si>
  <si>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</si>
  <si>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</si>
  <si>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</si>
  <si>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</si>
  <si>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</si>
  <si>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</si>
  <si>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</si>
  <si>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</si>
  <si>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</si>
  <si>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</si>
  <si>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</si>
  <si>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</si>
  <si>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</si>
  <si>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</si>
  <si>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</si>
  <si>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</si>
  <si>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</si>
  <si>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</si>
  <si>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</si>
  <si>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</si>
  <si>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</si>
  <si>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</si>
  <si>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</si>
  <si>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</si>
  <si>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</si>
  <si>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</si>
  <si>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</si>
  <si>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</si>
  <si>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</si>
  <si>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</si>
  <si>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</si>
  <si>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</si>
  <si>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</si>
  <si>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</si>
  <si>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</si>
  <si>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</si>
  <si>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</si>
  <si>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</si>
  <si>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</si>
  <si>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</si>
  <si>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</si>
  <si>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</si>
  <si>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</si>
  <si>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</si>
  <si>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</si>
  <si>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</si>
  <si>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</si>
  <si>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</si>
  <si>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</si>
  <si>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</si>
  <si>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</si>
  <si>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</si>
  <si>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</si>
  <si>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</si>
  <si>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</si>
  <si>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</si>
  <si>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</si>
  <si>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</si>
  <si>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</si>
  <si>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</si>
  <si>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</si>
  <si>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</si>
  <si>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</si>
  <si>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</si>
  <si>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</si>
  <si>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</si>
  <si>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</si>
  <si>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</si>
  <si>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</si>
  <si>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</si>
  <si>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</si>
  <si>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</si>
  <si>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</si>
  <si>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</si>
  <si>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</si>
  <si>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</si>
  <si>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</si>
  <si>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</si>
  <si>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</si>
  <si>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</si>
  <si>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</si>
  <si>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</si>
  <si>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</si>
  <si>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</si>
  <si>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</si>
  <si>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</si>
  <si>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</si>
  <si>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</si>
  <si>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</si>
  <si>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</si>
  <si>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</si>
  <si>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</si>
  <si>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</si>
  <si>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</si>
  <si>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</si>
  <si>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</si>
  <si>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</si>
  <si>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</si>
  <si>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</si>
  <si>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</si>
  <si>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</si>
  <si>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</si>
  <si>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</si>
  <si>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</si>
  <si>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</si>
  <si>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</si>
  <si>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</si>
  <si>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</si>
  <si>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</si>
  <si>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</si>
  <si>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</si>
  <si>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</si>
  <si>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</si>
  <si>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</si>
  <si>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</si>
  <si>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</si>
  <si>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</si>
  <si>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</si>
  <si>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</si>
  <si>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</si>
  <si>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</si>
  <si>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</si>
  <si>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</si>
  <si>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</si>
  <si>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</si>
  <si>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</si>
  <si>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</si>
  <si>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</si>
  <si>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</si>
  <si>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</si>
  <si>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</si>
  <si>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</si>
  <si>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</si>
  <si>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</si>
  <si>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</si>
  <si>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</si>
  <si>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</si>
  <si>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</si>
  <si>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</si>
  <si>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</si>
  <si>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</si>
  <si>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</si>
  <si>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</si>
  <si>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</si>
  <si>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</si>
  <si>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</si>
  <si>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</si>
  <si>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</si>
  <si>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</si>
  <si>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</si>
  <si>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</si>
  <si>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</si>
  <si>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</si>
  <si>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</si>
  <si>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</si>
  <si>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</si>
  <si>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</si>
  <si>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</si>
  <si>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</si>
  <si>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</si>
  <si>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</si>
  <si>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</si>
  <si>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</si>
  <si>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</si>
  <si>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</si>
  <si>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</si>
  <si>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</si>
  <si>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</si>
  <si>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</si>
  <si>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</si>
  <si>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</si>
  <si>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</si>
  <si>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</si>
  <si>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</si>
  <si>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</si>
  <si>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</si>
  <si>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</si>
  <si>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</si>
  <si>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</si>
  <si>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</si>
  <si>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</si>
  <si>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</si>
  <si>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</si>
  <si>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</si>
  <si>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</si>
  <si>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</si>
  <si>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</si>
  <si>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</si>
  <si>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</si>
  <si>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</si>
  <si>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</si>
  <si>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</si>
  <si>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</si>
  <si>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</si>
  <si>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</si>
  <si>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</si>
  <si>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</si>
  <si>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</si>
  <si>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</si>
  <si>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</si>
  <si>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</si>
  <si>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</si>
  <si>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</si>
  <si>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</si>
  <si>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</si>
  <si>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</si>
  <si>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</si>
  <si>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</si>
  <si>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</si>
  <si>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</si>
  <si>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</si>
  <si>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</si>
  <si>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</si>
  <si>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</si>
  <si>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</si>
  <si>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</si>
  <si>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</si>
  <si>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</si>
  <si>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</si>
  <si>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</si>
  <si>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</si>
  <si>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</si>
  <si>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</si>
  <si>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</si>
  <si>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</si>
  <si>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</si>
  <si>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</si>
  <si>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</si>
  <si>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</si>
  <si>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</si>
  <si>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</si>
  <si>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</si>
  <si>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</si>
  <si>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</si>
  <si>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</si>
  <si>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</si>
  <si>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</si>
  <si>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</si>
  <si>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</si>
  <si>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</si>
  <si>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</si>
  <si>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</si>
  <si>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</si>
  <si>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</si>
  <si>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</si>
  <si>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</si>
  <si>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</si>
  <si>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</si>
  <si>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</si>
  <si>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</si>
  <si>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</si>
  <si>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</si>
  <si>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</si>
  <si>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</si>
  <si>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</si>
  <si>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</si>
  <si>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</si>
  <si>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</si>
  <si>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</si>
  <si>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</si>
  <si>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</si>
  <si>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</si>
  <si>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</si>
  <si>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</si>
  <si>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</si>
  <si>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</si>
  <si>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</si>
  <si>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</si>
  <si>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</si>
  <si>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</si>
  <si>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</si>
  <si>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</si>
  <si>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</si>
  <si>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</si>
  <si>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</si>
  <si>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</si>
  <si>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</si>
  <si>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</si>
  <si>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</si>
  <si>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</si>
  <si>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</si>
  <si>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</si>
  <si>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</si>
  <si>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</si>
  <si>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</si>
  <si>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</si>
  <si>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</si>
  <si>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</si>
  <si>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</si>
  <si>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</si>
  <si>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</si>
  <si>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</si>
  <si>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</si>
  <si>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</si>
  <si>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</si>
  <si>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</si>
  <si>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</si>
  <si>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</si>
  <si>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</si>
  <si>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</si>
  <si>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</si>
  <si>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</si>
  <si>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</si>
  <si>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</si>
  <si>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</si>
  <si>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</si>
  <si>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</si>
  <si>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</si>
  <si>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</si>
  <si>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</si>
  <si>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</si>
  <si>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</si>
  <si>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</si>
  <si>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</si>
  <si>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</si>
  <si>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</si>
  <si>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</si>
  <si>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</si>
  <si>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</si>
  <si>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</si>
  <si>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</si>
  <si>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</si>
  <si>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</si>
  <si>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</si>
  <si>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</si>
  <si>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</si>
  <si>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</si>
  <si>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</si>
  <si>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</si>
  <si>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</si>
  <si>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</si>
  <si>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</si>
  <si>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</si>
  <si>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</si>
  <si>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</si>
  <si>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</si>
  <si>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</si>
  <si>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</si>
  <si>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</si>
  <si>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</si>
  <si>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</si>
  <si>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</si>
  <si>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</si>
  <si>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</si>
  <si>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</si>
  <si>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</si>
  <si>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</si>
  <si>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</si>
  <si>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</si>
  <si>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</si>
  <si>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</si>
  <si>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</si>
  <si>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</si>
  <si>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</si>
  <si>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</si>
  <si>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</si>
  <si>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</si>
  <si>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</si>
  <si>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</si>
  <si>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</si>
  <si>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</si>
  <si>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</si>
  <si>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</si>
  <si>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</si>
  <si>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</si>
  <si>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</si>
  <si>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</si>
  <si>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</si>
  <si>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</si>
  <si>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</si>
  <si>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</si>
  <si>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</si>
  <si>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</si>
  <si>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</si>
  <si>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</si>
  <si>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</si>
  <si>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</si>
  <si>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</si>
  <si>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</si>
  <si>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</si>
  <si>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</si>
  <si>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</si>
  <si>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</si>
  <si>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</si>
  <si>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</si>
  <si>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</si>
  <si>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</si>
  <si>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</si>
  <si>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</si>
  <si>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</si>
  <si>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</si>
  <si>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</si>
  <si>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</si>
  <si>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</si>
  <si>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</si>
  <si>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</si>
  <si>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</si>
  <si>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</si>
  <si>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</si>
  <si>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</si>
  <si>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</si>
  <si>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</si>
  <si>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</si>
  <si>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</si>
  <si>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</si>
  <si>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</si>
  <si>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</si>
  <si>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</si>
  <si>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</si>
  <si>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</si>
  <si>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</si>
  <si>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</si>
  <si>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</si>
  <si>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</si>
  <si>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</si>
  <si>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</si>
  <si>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</si>
  <si>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</si>
  <si>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</si>
  <si>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</si>
  <si>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</si>
  <si>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</si>
  <si>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</si>
  <si>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</si>
  <si>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</si>
  <si>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</si>
  <si>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</si>
  <si>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</si>
  <si>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</si>
  <si>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</si>
  <si>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</si>
  <si>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</si>
  <si>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</si>
  <si>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</si>
  <si>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</si>
  <si>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</si>
  <si>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</si>
  <si>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</si>
  <si>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</si>
  <si>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</si>
  <si>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</si>
  <si>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</si>
  <si>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</si>
  <si>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</si>
  <si>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</si>
  <si>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</si>
  <si>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</si>
  <si>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</si>
  <si>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</si>
  <si>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</si>
  <si>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</si>
  <si>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</si>
  <si>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</si>
  <si>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</si>
  <si>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</si>
  <si>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</si>
  <si>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</si>
  <si>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</si>
  <si>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</si>
  <si>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</si>
  <si>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</si>
  <si>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</si>
  <si>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</si>
  <si>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</si>
  <si>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</si>
  <si>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</si>
  <si>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</si>
  <si>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</si>
  <si>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</si>
  <si>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</si>
  <si>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</si>
  <si>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</si>
  <si>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</si>
  <si>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</si>
  <si>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</si>
  <si>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</si>
  <si>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</si>
  <si>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</si>
  <si>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</si>
  <si>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</si>
  <si>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</si>
  <si>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</si>
  <si>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</si>
  <si>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</si>
  <si>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</si>
  <si>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</si>
  <si>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</si>
  <si>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</si>
  <si>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</si>
  <si>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</si>
  <si>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</si>
  <si>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</si>
  <si>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</si>
  <si>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</si>
  <si>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</si>
  <si>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</si>
  <si>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</si>
  <si>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</si>
  <si>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</si>
  <si>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</si>
  <si>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</si>
  <si>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</si>
  <si>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</si>
  <si>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</si>
  <si>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</si>
  <si>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</si>
  <si>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</si>
  <si>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</si>
  <si>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</si>
  <si>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</si>
  <si>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</si>
  <si>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</si>
  <si>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</si>
  <si>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</si>
  <si>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</si>
  <si>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</si>
  <si>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</si>
  <si>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</si>
  <si>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</si>
  <si>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</si>
  <si>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</si>
  <si>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</si>
  <si>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</si>
  <si>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</si>
  <si>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</si>
  <si>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</si>
  <si>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</si>
  <si>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</si>
  <si>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</si>
  <si>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</si>
  <si>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</si>
  <si>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</si>
  <si>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</si>
  <si>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</si>
  <si>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</si>
  <si>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</si>
  <si>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</si>
  <si>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</si>
  <si>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</si>
  <si>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</si>
  <si>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</si>
  <si>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</si>
  <si>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</si>
  <si>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</si>
  <si>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</si>
  <si>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</si>
  <si>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</si>
  <si>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</si>
  <si>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</si>
  <si>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</si>
  <si>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</si>
  <si>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</si>
  <si>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</si>
  <si>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</si>
  <si>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</si>
  <si>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</si>
  <si>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</si>
  <si>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</si>
  <si>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</si>
  <si>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</si>
  <si>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</si>
  <si>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</si>
  <si>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</si>
  <si>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</si>
  <si>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</si>
  <si>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</si>
  <si>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</si>
  <si>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</si>
  <si>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</si>
  <si>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</si>
  <si>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</si>
  <si>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</si>
  <si>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</si>
  <si>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</si>
  <si>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</si>
  <si>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</si>
  <si>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</si>
  <si>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</si>
  <si>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</si>
  <si>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</si>
  <si>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</si>
  <si>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</si>
  <si>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</si>
  <si>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</si>
  <si>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</si>
  <si>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</si>
  <si>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</si>
  <si>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</si>
  <si>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</si>
  <si>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</si>
  <si>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</si>
  <si>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</si>
  <si>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</si>
  <si>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</si>
  <si>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</si>
  <si>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</si>
  <si>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</si>
  <si>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</si>
  <si>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</si>
  <si>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</si>
  <si>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</si>
  <si>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</si>
  <si>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</si>
  <si>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</si>
  <si>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</si>
  <si>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</si>
  <si>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</si>
  <si>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</si>
  <si>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</si>
  <si>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</si>
  <si>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</si>
  <si>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</si>
  <si>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</si>
  <si>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</si>
  <si>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</si>
  <si>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</si>
  <si>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</si>
  <si>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</si>
  <si>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</si>
  <si>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</si>
  <si>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</si>
  <si>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</si>
  <si>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</si>
  <si>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</si>
  <si>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</si>
  <si>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</si>
  <si>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</si>
  <si>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</si>
  <si>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</si>
  <si>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</si>
  <si>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</si>
  <si>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</si>
  <si>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</si>
  <si>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</si>
  <si>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</si>
  <si>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</si>
  <si>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</si>
  <si>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</si>
  <si>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</si>
  <si>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</si>
  <si>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</si>
  <si>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</si>
  <si>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</si>
  <si>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</si>
  <si>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</si>
  <si>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</si>
  <si>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</si>
  <si>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</si>
  <si>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</si>
  <si>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</si>
  <si>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</si>
  <si>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</si>
  <si>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</si>
  <si>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</si>
  <si>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</si>
  <si>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</si>
  <si>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</si>
  <si>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</si>
  <si>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</si>
  <si>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</si>
  <si>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</si>
  <si>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</si>
  <si>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</si>
  <si>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</si>
  <si>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</si>
  <si>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</si>
  <si>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</si>
  <si>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</si>
  <si>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</si>
  <si>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</si>
  <si>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</si>
  <si>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</si>
  <si>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</si>
  <si>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</si>
  <si>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</si>
  <si>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</si>
  <si>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</si>
  <si>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</si>
  <si>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</si>
  <si>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</si>
  <si>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</si>
  <si>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</si>
  <si>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</si>
  <si>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</si>
  <si>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</si>
  <si>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</si>
  <si>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</si>
  <si>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</si>
  <si>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</si>
  <si>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</si>
  <si>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</si>
  <si>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</si>
  <si>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</si>
  <si>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</si>
  <si>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</si>
  <si>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</si>
  <si>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</si>
  <si>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</si>
  <si>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</si>
  <si>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</si>
  <si>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</si>
  <si>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</si>
  <si>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</si>
  <si>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</si>
  <si>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</si>
  <si>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</si>
  <si>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</si>
  <si>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</si>
  <si>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</si>
  <si>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</si>
  <si>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</si>
  <si>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</si>
  <si>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</si>
  <si>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</si>
  <si>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</si>
  <si>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</si>
  <si>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</si>
  <si>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</si>
  <si>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</si>
  <si>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</si>
  <si>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</si>
  <si>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</si>
  <si>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</si>
  <si>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</si>
  <si>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</si>
  <si>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</si>
  <si>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</si>
  <si>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</si>
  <si>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</si>
  <si>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</si>
  <si>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</si>
  <si>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</si>
  <si>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</si>
  <si>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</si>
  <si>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</si>
  <si>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</si>
  <si>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</si>
  <si>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</si>
  <si>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</si>
  <si>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</si>
  <si>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</si>
  <si>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</si>
  <si>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</si>
  <si>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</si>
  <si>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</si>
  <si>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</si>
  <si>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</si>
  <si>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</si>
  <si>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</si>
  <si>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</si>
  <si>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</si>
  <si>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</si>
  <si>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</si>
  <si>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</si>
  <si>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</si>
  <si>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</si>
  <si>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</si>
  <si>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</si>
  <si>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</si>
  <si>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</si>
  <si>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</si>
  <si>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</si>
  <si>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</si>
  <si>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</si>
  <si>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</si>
  <si>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</si>
  <si>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</si>
  <si>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</si>
  <si>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</si>
  <si>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</si>
  <si>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</si>
  <si>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</si>
  <si>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</si>
  <si>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</si>
  <si>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</si>
  <si>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</si>
  <si>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</si>
  <si>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</si>
  <si>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</si>
  <si>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</si>
  <si>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</si>
  <si>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</si>
  <si>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</si>
  <si>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</si>
  <si>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</si>
  <si>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</si>
  <si>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</si>
  <si>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</si>
  <si>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</si>
  <si>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</si>
  <si>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</si>
  <si>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</si>
  <si>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</si>
  <si>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</si>
  <si>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</si>
  <si>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</si>
  <si>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</si>
  <si>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</si>
  <si>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</si>
  <si>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</si>
  <si>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</si>
  <si>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</si>
  <si>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</si>
  <si>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</si>
  <si>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</si>
  <si>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</si>
  <si>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</si>
  <si>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</si>
  <si>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</si>
  <si>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</si>
  <si>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</si>
  <si>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</si>
  <si>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</si>
  <si>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</si>
  <si>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</si>
  <si>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</si>
  <si>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</si>
  <si>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</si>
  <si>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</si>
  <si>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</si>
  <si>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</si>
  <si>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</si>
  <si>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</si>
  <si>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</si>
  <si>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</si>
  <si>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</si>
  <si>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</si>
  <si>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</si>
  <si>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</si>
  <si>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</si>
  <si>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</si>
  <si>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</si>
  <si>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</si>
  <si>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</si>
  <si>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</si>
  <si>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</si>
  <si>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</si>
  <si>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</si>
  <si>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</si>
  <si>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</si>
  <si>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</si>
  <si>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</si>
  <si>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</si>
  <si>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</si>
  <si>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</si>
  <si>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</si>
  <si>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</si>
  <si>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</si>
  <si>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</si>
  <si>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</si>
  <si>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</si>
  <si>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</si>
  <si>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</si>
  <si>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</si>
  <si>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</si>
  <si>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</si>
  <si>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</si>
  <si>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</si>
  <si>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</si>
  <si>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</si>
  <si>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</si>
  <si>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</si>
  <si>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</si>
  <si>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</si>
  <si>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</si>
  <si>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</si>
  <si>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</si>
  <si>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</si>
  <si>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</si>
  <si>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</si>
  <si>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</si>
  <si>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</si>
  <si>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</si>
  <si>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</si>
  <si>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</si>
  <si>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</si>
  <si>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</si>
  <si>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</si>
  <si>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</si>
  <si>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</si>
  <si>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</si>
  <si>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</si>
  <si>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</si>
  <si>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</si>
  <si>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</si>
  <si>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</si>
  <si>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</si>
  <si>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</si>
  <si>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</si>
  <si>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</si>
  <si>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</si>
  <si>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</si>
  <si>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</si>
  <si>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</si>
  <si>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</si>
  <si>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</si>
  <si>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</si>
  <si>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</si>
  <si>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</si>
  <si>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</si>
  <si>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</si>
  <si>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</si>
  <si>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</si>
  <si>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</si>
  <si>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</si>
  <si>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</si>
  <si>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</si>
  <si>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</si>
  <si>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</si>
  <si>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</si>
  <si>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</si>
  <si>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</si>
  <si>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</si>
  <si>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</si>
  <si>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</si>
  <si>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</si>
  <si>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</si>
  <si>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</si>
  <si>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</si>
  <si>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</si>
  <si>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</si>
  <si>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</si>
  <si>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</si>
  <si>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</si>
  <si>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</si>
  <si>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</si>
  <si>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</si>
  <si>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</si>
  <si>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</si>
  <si>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</si>
  <si>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</si>
  <si>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</si>
  <si>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</si>
  <si>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</si>
  <si>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</si>
  <si>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</si>
  <si>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</si>
  <si>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</si>
  <si>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</si>
  <si>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</si>
  <si>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</si>
  <si>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</si>
  <si>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</si>
  <si>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</si>
  <si>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</si>
  <si>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</si>
  <si>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</si>
  <si>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</si>
  <si>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</si>
  <si>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</si>
  <si>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</si>
  <si>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</si>
  <si>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</si>
  <si>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</si>
  <si>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</si>
  <si>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</si>
  <si>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</si>
  <si>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</si>
  <si>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</si>
  <si>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</si>
  <si>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</si>
  <si>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</si>
  <si>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</si>
  <si>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</si>
  <si>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</si>
  <si>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</si>
  <si>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</si>
  <si>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</si>
  <si>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</si>
  <si>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</si>
  <si>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</si>
  <si>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</si>
  <si>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</si>
  <si>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</si>
  <si>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</si>
  <si>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</si>
  <si>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</si>
  <si>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</si>
  <si>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</si>
  <si>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</si>
  <si>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</si>
  <si>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</si>
  <si>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</si>
  <si>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</si>
  <si>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</si>
  <si>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</si>
  <si>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</si>
  <si>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</si>
  <si>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</si>
  <si>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</si>
  <si>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</si>
  <si>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</si>
  <si>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</si>
  <si>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</si>
  <si>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</si>
  <si>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</si>
  <si>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</si>
  <si>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</si>
  <si>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</si>
  <si>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</si>
  <si>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</si>
  <si>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</si>
  <si>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</si>
  <si>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</si>
  <si>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</si>
  <si>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</si>
  <si>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</si>
  <si>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</si>
  <si>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</si>
  <si>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</si>
  <si>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</si>
  <si>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</si>
  <si>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</si>
  <si>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</si>
  <si>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</si>
  <si>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</si>
  <si>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</si>
  <si>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</si>
  <si>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</si>
  <si>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</si>
  <si>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</si>
  <si>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</si>
  <si>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</si>
  <si>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</si>
  <si>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</si>
  <si>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</si>
  <si>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</si>
  <si>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</si>
  <si>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</si>
  <si>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</si>
  <si>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</si>
  <si>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</si>
  <si>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</si>
  <si>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</si>
  <si>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</si>
  <si>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</si>
  <si>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</si>
  <si>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</si>
  <si>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</si>
  <si>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</si>
  <si>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</si>
  <si>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</si>
  <si>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</si>
  <si>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</si>
  <si>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</si>
  <si>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</si>
  <si>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</si>
  <si>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</si>
  <si>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</si>
  <si>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</si>
  <si>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</si>
  <si>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</si>
  <si>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</si>
  <si>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</si>
  <si>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</si>
  <si>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</si>
  <si>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</si>
  <si>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</si>
  <si>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</si>
  <si>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</si>
  <si>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</si>
  <si>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</si>
  <si>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</si>
  <si>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</si>
  <si>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</si>
  <si>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</si>
  <si>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</si>
  <si>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</si>
  <si>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</si>
  <si>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</si>
  <si>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</si>
  <si>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</si>
  <si>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</si>
  <si>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</si>
  <si>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</si>
  <si>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</si>
  <si>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</si>
  <si>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</si>
  <si>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</si>
  <si>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</si>
  <si>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</si>
  <si>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</si>
  <si>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</si>
  <si>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</si>
  <si>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</si>
  <si>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</si>
  <si>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</si>
  <si>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</si>
  <si>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</si>
  <si>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</si>
  <si>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</si>
  <si>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</si>
  <si>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</si>
  <si>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</si>
  <si>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</si>
  <si>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</si>
  <si>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</si>
  <si>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</si>
  <si>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</si>
  <si>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</si>
  <si>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</si>
  <si>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</si>
  <si>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</si>
  <si>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</si>
  <si>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</si>
  <si>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</si>
  <si>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</si>
  <si>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</si>
  <si>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</si>
  <si>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</si>
  <si>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</si>
  <si>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</si>
  <si>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</si>
  <si>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</si>
  <si>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</si>
  <si>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</si>
  <si>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</si>
  <si>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</si>
  <si>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</si>
  <si>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</si>
  <si>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</si>
  <si>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</si>
  <si>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</si>
  <si>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</si>
  <si>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</si>
  <si>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</si>
  <si>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</si>
  <si>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</si>
  <si>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</si>
  <si>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</si>
  <si>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</si>
  <si>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</si>
  <si>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</si>
  <si>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</si>
  <si>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</si>
  <si>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</si>
  <si>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</si>
  <si>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</si>
  <si>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</si>
  <si>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</si>
  <si>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</si>
  <si>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</si>
  <si>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</si>
  <si>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</si>
  <si>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</si>
  <si>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</si>
  <si>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</si>
  <si>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</si>
  <si>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</si>
  <si>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</si>
  <si>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</si>
  <si>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</si>
  <si>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</si>
  <si>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</si>
  <si>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</si>
  <si>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</si>
  <si>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</si>
  <si>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</si>
  <si>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</si>
  <si>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</si>
  <si>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</si>
  <si>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</si>
  <si>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</si>
  <si>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</si>
  <si>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</si>
  <si>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</si>
  <si>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</si>
  <si>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</si>
  <si>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</si>
  <si>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</si>
  <si>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</si>
  <si>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</si>
  <si>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</si>
  <si>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</si>
  <si>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</si>
  <si>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</si>
  <si>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</si>
  <si>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</si>
  <si>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</si>
  <si>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</si>
  <si>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</si>
  <si>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</si>
  <si>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</si>
  <si>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</si>
  <si>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</si>
  <si>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</si>
  <si>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</si>
  <si>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</si>
  <si>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</si>
  <si>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</si>
  <si>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</si>
  <si>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</si>
  <si>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</si>
  <si>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</si>
  <si>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</si>
  <si>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</si>
  <si>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</si>
  <si>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</si>
  <si>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</si>
  <si>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</si>
  <si>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</si>
  <si>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</si>
  <si>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</si>
  <si>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</si>
  <si>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</si>
  <si>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</si>
  <si>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</si>
  <si>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</si>
  <si>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</si>
  <si>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</si>
  <si>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</si>
  <si>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</si>
  <si>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</si>
  <si>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</si>
  <si>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</si>
  <si>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</si>
  <si>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</si>
  <si>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</si>
  <si>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</si>
  <si>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</si>
  <si>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</si>
  <si>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</si>
  <si>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</si>
  <si>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</si>
  <si>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</si>
  <si>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</si>
  <si>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</si>
  <si>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</si>
  <si>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</si>
  <si>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</si>
  <si>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</si>
  <si>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</si>
  <si>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</si>
  <si>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</si>
  <si>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</si>
  <si>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</si>
  <si>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</si>
  <si>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</si>
  <si>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</si>
  <si>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</si>
  <si>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</si>
  <si>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</si>
  <si>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</si>
  <si>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</si>
  <si>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</si>
  <si>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</si>
  <si>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</si>
  <si>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</si>
  <si>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</si>
  <si>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</si>
  <si>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</si>
  <si>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</si>
  <si>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</si>
  <si>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</si>
  <si>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</si>
  <si>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</si>
  <si>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</si>
  <si>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</si>
  <si>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</si>
  <si>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</si>
  <si>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</si>
  <si>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</si>
  <si>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</si>
  <si>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</si>
  <si>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</si>
  <si>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</si>
  <si>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</si>
  <si>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</si>
  <si>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</si>
  <si>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</si>
  <si>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</si>
  <si>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</si>
  <si>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</si>
  <si>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</si>
  <si>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</si>
  <si>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</si>
  <si>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</si>
  <si>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</si>
  <si>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</si>
  <si>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</si>
  <si>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</si>
  <si>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</si>
  <si>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</si>
  <si>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</si>
  <si>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</si>
  <si>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</si>
  <si>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</si>
  <si>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</si>
  <si>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</si>
  <si>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</si>
  <si>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</si>
  <si>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</si>
  <si>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</si>
  <si>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</si>
  <si>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</si>
  <si>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</si>
  <si>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</si>
  <si>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</si>
  <si>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</si>
  <si>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</si>
  <si>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</si>
  <si>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</si>
  <si>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</si>
  <si>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</si>
  <si>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</si>
  <si>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</si>
  <si>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</si>
  <si>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</si>
  <si>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</si>
  <si>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</si>
  <si>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</si>
  <si>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</si>
  <si>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</si>
  <si>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</si>
  <si>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</si>
  <si>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</si>
  <si>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</si>
  <si>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</si>
  <si>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</si>
  <si>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</si>
  <si>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</si>
  <si>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</si>
  <si>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</si>
  <si>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</si>
  <si>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</si>
  <si>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</si>
  <si>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</si>
  <si>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</si>
  <si>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</si>
  <si>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</si>
  <si>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</si>
  <si>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</si>
  <si>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</si>
  <si>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</si>
  <si>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</si>
  <si>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</si>
  <si>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</si>
  <si>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</si>
  <si>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</si>
  <si>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</si>
  <si>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</si>
  <si>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</si>
  <si>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</si>
  <si>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</si>
  <si>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</si>
  <si>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</si>
  <si>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</si>
  <si>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</si>
  <si>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</si>
  <si>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</si>
  <si>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</si>
  <si>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</si>
  <si>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</si>
  <si>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</si>
  <si>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</si>
  <si>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</si>
  <si>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</si>
  <si>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</si>
  <si>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</si>
  <si>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</si>
  <si>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</si>
  <si>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</si>
  <si>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</si>
  <si>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</si>
  <si>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</si>
  <si>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</si>
  <si>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</si>
  <si>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</si>
  <si>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</si>
  <si>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</si>
  <si>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</si>
  <si>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</si>
  <si>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</si>
  <si>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</si>
  <si>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</si>
  <si>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</si>
  <si>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</si>
  <si>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</si>
  <si>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</si>
  <si>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</si>
  <si>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</si>
  <si>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</si>
  <si>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</si>
  <si>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</si>
  <si>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</si>
  <si>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</si>
  <si>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</si>
  <si>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</si>
  <si>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</si>
  <si>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</si>
  <si>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</si>
  <si>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</si>
  <si>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</si>
  <si>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</si>
  <si>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</si>
  <si>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</si>
  <si>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</si>
  <si>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</si>
  <si>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</si>
  <si>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</si>
  <si>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</si>
  <si>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</si>
  <si>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</si>
  <si>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</si>
  <si>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</si>
  <si>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</si>
  <si>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</si>
  <si>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</si>
  <si>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</si>
  <si>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</si>
  <si>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</si>
  <si>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</si>
  <si>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</si>
  <si>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</si>
  <si>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</si>
  <si>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</si>
  <si>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</si>
  <si>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</si>
  <si>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</si>
  <si>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</si>
  <si>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</si>
  <si>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</si>
  <si>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</si>
  <si>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</si>
  <si>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</si>
  <si>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</si>
  <si>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</si>
  <si>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</si>
  <si>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</si>
  <si>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</si>
  <si>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</si>
  <si>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</si>
  <si>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</si>
  <si>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</si>
  <si>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</si>
  <si>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</si>
  <si>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</si>
  <si>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</si>
  <si>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</si>
  <si>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</si>
  <si>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</si>
  <si>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</si>
  <si>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</si>
  <si>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</si>
  <si>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</si>
  <si>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</si>
  <si>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</si>
  <si>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</si>
  <si>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</si>
  <si>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</si>
  <si>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</si>
  <si>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</si>
  <si>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</si>
  <si>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</si>
  <si>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</si>
  <si>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</si>
  <si>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</si>
  <si>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</si>
  <si>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</si>
  <si>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</si>
  <si>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</si>
  <si>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</si>
  <si>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</si>
  <si>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</si>
  <si>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</si>
  <si>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</si>
  <si>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</si>
  <si>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</si>
  <si>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</si>
  <si>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</si>
  <si>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</si>
  <si>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</si>
  <si>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</si>
  <si>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</si>
  <si>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</si>
  <si>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</si>
  <si>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</si>
  <si>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</si>
  <si>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</si>
  <si>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</si>
  <si>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</si>
  <si>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</si>
  <si>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</si>
  <si>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</si>
  <si>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</si>
  <si>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</si>
  <si>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</si>
  <si>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</si>
  <si>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</si>
  <si>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</si>
  <si>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</si>
  <si>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</si>
  <si>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</si>
  <si>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</si>
  <si>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</si>
  <si>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</si>
  <si>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</si>
  <si>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</si>
  <si>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</si>
  <si>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</si>
  <si>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</si>
  <si>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</si>
  <si>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</si>
  <si>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</si>
  <si>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</si>
  <si>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</si>
  <si>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</si>
  <si>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</si>
  <si>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</si>
  <si>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</si>
  <si>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</si>
  <si>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</si>
  <si>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</si>
  <si>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</si>
  <si>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</si>
  <si>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</si>
  <si>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</si>
  <si>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</si>
  <si>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</si>
  <si>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</si>
  <si>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</si>
  <si>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</si>
  <si>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</si>
  <si>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</si>
  <si>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</si>
  <si>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</si>
  <si>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</si>
  <si>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</si>
  <si>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</si>
  <si>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</si>
  <si>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</si>
  <si>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</si>
  <si>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</si>
  <si>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</si>
  <si>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</si>
  <si>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</si>
  <si>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</si>
  <si>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</si>
  <si>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</si>
  <si>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</si>
  <si>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</si>
  <si>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</si>
  <si>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</si>
  <si>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</si>
  <si>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</si>
  <si>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</si>
  <si>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</si>
  <si>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</si>
  <si>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</si>
  <si>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</si>
  <si>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</si>
  <si>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</si>
  <si>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</si>
  <si>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</si>
  <si>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</si>
  <si>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</si>
  <si>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</si>
  <si>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</si>
  <si>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</si>
  <si>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</si>
  <si>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</si>
  <si>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</si>
  <si>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</si>
  <si>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</si>
  <si>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</si>
  <si>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</si>
  <si>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</si>
  <si>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</si>
  <si>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</si>
  <si>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</si>
  <si>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</si>
  <si>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</si>
  <si>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</si>
  <si>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</si>
  <si>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</si>
  <si>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</si>
  <si>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</si>
  <si>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</si>
  <si>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</si>
  <si>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</si>
  <si>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</si>
  <si>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</si>
  <si>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</si>
  <si>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</si>
  <si>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</si>
  <si>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</si>
  <si>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</si>
  <si>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</si>
  <si>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</si>
  <si>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</si>
  <si>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</si>
  <si>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</si>
  <si>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</si>
  <si>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</si>
  <si>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</si>
  <si>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</si>
  <si>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</si>
  <si>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</si>
  <si>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</si>
  <si>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</si>
  <si>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</si>
  <si>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</si>
  <si>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</si>
  <si>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</si>
  <si>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</si>
  <si>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</si>
  <si>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</si>
  <si>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</si>
  <si>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</si>
  <si>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</si>
  <si>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</si>
  <si>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</si>
  <si>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</si>
  <si>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</si>
  <si>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</si>
  <si>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</si>
  <si>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</si>
  <si>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</si>
  <si>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</si>
  <si>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</si>
  <si>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</si>
  <si>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</si>
  <si>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</si>
  <si>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</si>
  <si>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</si>
  <si>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</si>
  <si>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</si>
  <si>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</si>
  <si>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</si>
  <si>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</si>
  <si>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</si>
  <si>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</si>
  <si>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</si>
  <si>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</si>
  <si>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</si>
  <si>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</si>
  <si>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</si>
  <si>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</si>
  <si>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</si>
  <si>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</si>
  <si>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</si>
  <si>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</si>
  <si>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</si>
  <si>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</si>
  <si>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</si>
  <si>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</si>
  <si>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</si>
  <si>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</si>
  <si>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</si>
  <si>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</si>
  <si>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</si>
  <si>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</si>
  <si>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</si>
  <si>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</si>
  <si>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</si>
  <si>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</si>
  <si>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</si>
  <si>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</si>
  <si>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</si>
  <si>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</si>
  <si>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</si>
  <si>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</si>
  <si>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</si>
  <si>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</si>
  <si>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</si>
  <si>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</si>
  <si>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</si>
  <si>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</si>
  <si>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</si>
  <si>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</si>
  <si>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</si>
  <si>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</si>
  <si>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</si>
  <si>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</si>
  <si>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</si>
  <si>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</si>
  <si>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</si>
  <si>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</si>
  <si>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</si>
  <si>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</si>
  <si>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</si>
  <si>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</si>
  <si>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</si>
  <si>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</si>
  <si>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</si>
  <si>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</si>
  <si>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</si>
  <si>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</si>
  <si>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</si>
  <si>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</si>
  <si>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</si>
  <si>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</si>
  <si>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</si>
  <si>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</si>
  <si>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</si>
  <si>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</si>
  <si>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</si>
  <si>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</si>
  <si>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</si>
  <si>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</si>
  <si>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</si>
  <si>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</si>
  <si>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</si>
  <si>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</si>
  <si>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</si>
  <si>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</si>
  <si>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</si>
  <si>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</si>
  <si>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</si>
  <si>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</si>
  <si>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</si>
  <si>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</si>
  <si>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</si>
  <si>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</si>
  <si>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</si>
  <si>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</si>
  <si>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</si>
  <si>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</si>
  <si>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</si>
  <si>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</si>
  <si>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</si>
  <si>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</si>
  <si>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</si>
  <si>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</si>
  <si>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</si>
  <si>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</si>
  <si>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</si>
  <si>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</si>
  <si>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</si>
  <si>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</si>
  <si>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</si>
  <si>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</si>
  <si>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</si>
  <si>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</si>
  <si>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</si>
  <si>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</si>
  <si>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</si>
  <si>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</si>
  <si>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</si>
  <si>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</si>
  <si>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</si>
  <si>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</si>
  <si>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</si>
  <si>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</si>
  <si>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</si>
  <si>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</si>
  <si>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</si>
  <si>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</si>
  <si>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</si>
  <si>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</si>
  <si>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</si>
  <si>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</si>
  <si>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</si>
  <si>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</si>
  <si>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</si>
  <si>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</si>
  <si>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</si>
  <si>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</si>
  <si>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</si>
  <si>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</si>
  <si>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</si>
  <si>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</si>
  <si>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</si>
  <si>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</si>
  <si>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</si>
  <si>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</si>
  <si>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</si>
  <si>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</si>
  <si>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</si>
  <si>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</si>
  <si>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</si>
  <si>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</si>
  <si>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</si>
  <si>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</si>
  <si>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</si>
  <si>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</si>
  <si>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</si>
  <si>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</si>
  <si>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</si>
  <si>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</si>
  <si>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</si>
  <si>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</si>
  <si>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</si>
  <si>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</si>
  <si>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</si>
  <si>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</si>
  <si>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</si>
  <si>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</si>
  <si>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</si>
  <si>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</si>
  <si>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</si>
  <si>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</si>
  <si>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</si>
  <si>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</si>
  <si>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</si>
  <si>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</si>
  <si>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</si>
  <si>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</si>
  <si>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</si>
  <si>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</si>
  <si>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</si>
  <si>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</si>
  <si>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</si>
  <si>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</si>
  <si>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</si>
  <si>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</si>
  <si>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</si>
  <si>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</si>
  <si>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</si>
  <si>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</si>
  <si>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</si>
  <si>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</si>
  <si>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</si>
  <si>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</si>
  <si>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</si>
  <si>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</si>
  <si>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</si>
  <si>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</si>
  <si>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</si>
  <si>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</si>
  <si>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</si>
  <si>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</si>
  <si>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</si>
  <si>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</si>
  <si>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</si>
  <si>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</si>
  <si>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</si>
  <si>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</si>
  <si>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</si>
  <si>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</si>
  <si>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</si>
  <si>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</si>
  <si>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</si>
  <si>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</si>
  <si>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</si>
  <si>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</si>
  <si>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</si>
  <si>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</si>
  <si>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</si>
  <si>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</si>
  <si>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</si>
  <si>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</si>
  <si>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</si>
  <si>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</si>
  <si>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</si>
  <si>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</si>
  <si>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</si>
  <si>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</si>
  <si>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</si>
  <si>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</si>
  <si>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</si>
  <si>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</si>
  <si>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</si>
  <si>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</si>
  <si>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</si>
  <si>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</si>
  <si>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</si>
  <si>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</si>
  <si>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</si>
  <si>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</si>
  <si>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</si>
  <si>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</si>
  <si>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</si>
  <si>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</si>
  <si>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</si>
  <si>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</si>
  <si>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</si>
  <si>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</si>
  <si>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</si>
  <si>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</si>
  <si>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</si>
  <si>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</si>
  <si>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</si>
  <si>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</si>
  <si>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</si>
  <si>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</si>
  <si>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</si>
  <si>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</si>
  <si>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</si>
  <si>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</si>
  <si>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</si>
  <si>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</si>
  <si>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</si>
  <si>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</si>
  <si>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</si>
  <si>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</si>
  <si>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</si>
  <si>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</si>
  <si>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</si>
  <si>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</si>
  <si>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</si>
  <si>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</si>
  <si>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</si>
  <si>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</si>
  <si>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</si>
  <si>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</si>
  <si>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</si>
  <si>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</si>
  <si>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</si>
  <si>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</si>
  <si>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</si>
  <si>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</si>
  <si>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</si>
  <si>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</si>
  <si>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</si>
  <si>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</si>
  <si>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</si>
  <si>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</si>
  <si>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</si>
  <si>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</si>
  <si>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</si>
  <si>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</si>
  <si>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</si>
  <si>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</si>
  <si>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</si>
  <si>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</si>
  <si>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</si>
  <si>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</si>
  <si>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</si>
  <si>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</si>
  <si>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</si>
  <si>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</si>
  <si>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</si>
  <si>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</si>
  <si>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</si>
  <si>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</si>
  <si>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</si>
  <si>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</si>
  <si>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</si>
  <si>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</si>
  <si>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</si>
  <si>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</si>
  <si>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</si>
  <si>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</si>
  <si>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</si>
  <si>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</si>
  <si>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</si>
  <si>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</si>
  <si>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</si>
  <si>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</si>
  <si>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</si>
  <si>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</si>
  <si>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</si>
  <si>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</si>
  <si>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</si>
  <si>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</si>
  <si>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</si>
  <si>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</si>
  <si>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</si>
  <si>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</si>
  <si>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</si>
  <si>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</si>
  <si>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</si>
  <si>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</si>
  <si>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</si>
  <si>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</si>
  <si>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</si>
  <si>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</si>
  <si>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</si>
  <si>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</si>
  <si>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</si>
  <si>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</si>
  <si>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</si>
  <si>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</si>
  <si>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</si>
  <si>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</si>
  <si>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</si>
  <si>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</si>
  <si>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</si>
  <si>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</si>
  <si>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</si>
  <si>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</si>
  <si>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</si>
  <si>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</si>
  <si>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</si>
  <si>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</si>
  <si>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</si>
  <si>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</si>
  <si>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</si>
  <si>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</si>
  <si>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</si>
  <si>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</si>
  <si>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</si>
  <si>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</si>
  <si>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</si>
  <si>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</si>
  <si>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</si>
  <si>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</si>
  <si>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</si>
  <si>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</si>
  <si>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</si>
  <si>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</si>
  <si>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</si>
  <si>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</si>
  <si>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</si>
  <si>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</si>
  <si>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</si>
  <si>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</si>
  <si>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</si>
  <si>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</si>
  <si>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</si>
  <si>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</si>
  <si>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</si>
  <si>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</si>
  <si>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</si>
  <si>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</si>
  <si>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</si>
  <si>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</si>
  <si>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</si>
  <si>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</si>
  <si>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</si>
  <si>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</si>
  <si>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</si>
  <si>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</si>
  <si>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</si>
  <si>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</si>
  <si>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</si>
  <si>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</si>
  <si>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</si>
  <si>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</si>
  <si>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</si>
  <si>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</si>
  <si>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</si>
  <si>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</si>
  <si>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</si>
  <si>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</si>
  <si>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</si>
  <si>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</si>
  <si>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</si>
  <si>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</si>
  <si>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</si>
  <si>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</si>
  <si>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</si>
  <si>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</si>
  <si>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</si>
  <si>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</si>
  <si>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</si>
  <si>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</si>
  <si>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</si>
  <si>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</si>
  <si>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</si>
  <si>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</si>
  <si>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</si>
  <si>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</si>
  <si>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</si>
  <si>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</si>
  <si>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</si>
  <si>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</si>
  <si>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</si>
  <si>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</si>
  <si>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</si>
  <si>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</si>
  <si>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</si>
  <si>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</si>
  <si>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</si>
  <si>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</si>
  <si>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</si>
  <si>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</si>
  <si>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</si>
  <si>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</si>
  <si>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</si>
  <si>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</si>
  <si>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</si>
  <si>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</si>
  <si>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</si>
  <si>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</si>
  <si>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</si>
  <si>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</si>
  <si>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</si>
  <si>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</si>
  <si>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</si>
  <si>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</si>
  <si>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</si>
  <si>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</si>
  <si>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</si>
  <si>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</si>
  <si>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</si>
  <si>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</si>
  <si>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</si>
  <si>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</si>
  <si>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</si>
  <si>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</si>
  <si>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</si>
  <si>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</si>
  <si>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</si>
  <si>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</si>
  <si>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</si>
  <si>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</si>
  <si>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</si>
  <si>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</si>
  <si>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</si>
  <si>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</si>
  <si>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</si>
  <si>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</si>
  <si>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</si>
  <si>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</si>
  <si>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</si>
  <si>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</si>
  <si>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</si>
  <si>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</si>
  <si>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</si>
  <si>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</si>
  <si>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</si>
  <si>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</si>
  <si>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</si>
  <si>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</si>
  <si>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</si>
  <si>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</si>
  <si>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</si>
  <si>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</si>
  <si>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</si>
  <si>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</si>
  <si>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</si>
  <si>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</si>
  <si>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</si>
  <si>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</si>
  <si>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</si>
  <si>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</si>
  <si>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</si>
  <si>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</si>
  <si>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</si>
  <si>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</si>
  <si>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</si>
  <si>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</si>
  <si>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</si>
  <si>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</si>
  <si>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</si>
  <si>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</si>
  <si>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</si>
  <si>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</si>
  <si>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</si>
  <si>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</si>
  <si>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</si>
  <si>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</si>
  <si>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</si>
  <si>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</si>
  <si>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</si>
  <si>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</si>
  <si>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</si>
  <si>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</si>
  <si>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</si>
  <si>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</si>
  <si>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</si>
  <si>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</si>
  <si>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</si>
  <si>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</si>
  <si>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</si>
  <si>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</si>
  <si>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</si>
  <si>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</si>
  <si>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</si>
  <si>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</si>
  <si>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</si>
  <si>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</si>
  <si>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</si>
  <si>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</si>
  <si>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</si>
  <si>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</si>
  <si>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</si>
  <si>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</si>
  <si>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</si>
  <si>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</si>
  <si>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</si>
  <si>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</si>
  <si>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</si>
  <si>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</si>
  <si>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</si>
  <si>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</si>
  <si>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</si>
  <si>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</si>
  <si>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</si>
  <si>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</si>
  <si>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</si>
  <si>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</si>
  <si>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</si>
  <si>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</si>
  <si>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</si>
  <si>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</si>
  <si>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</si>
  <si>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</si>
  <si>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</si>
  <si>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</si>
  <si>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</si>
  <si>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</si>
  <si>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</si>
  <si>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</si>
  <si>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</si>
  <si>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</si>
  <si>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</si>
  <si>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</si>
  <si>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</si>
  <si>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</si>
  <si>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</si>
  <si>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</si>
  <si>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</si>
  <si>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</si>
  <si>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</si>
  <si>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</si>
  <si>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</si>
  <si>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</si>
  <si>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</si>
  <si>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</si>
  <si>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</si>
  <si>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</si>
  <si>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</si>
  <si>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</si>
  <si>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</si>
  <si>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</si>
  <si>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</si>
  <si>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</si>
  <si>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</si>
  <si>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</si>
  <si>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</si>
  <si>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</si>
  <si>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</si>
  <si>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</si>
  <si>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</si>
  <si>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</si>
  <si>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</si>
  <si>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</si>
  <si>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</si>
  <si>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</si>
  <si>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</si>
  <si>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</si>
  <si>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</si>
  <si>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</si>
  <si>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</si>
  <si>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</si>
  <si>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</si>
  <si>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</si>
  <si>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</si>
  <si>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</si>
  <si>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</si>
  <si>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</si>
  <si>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</si>
  <si>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</si>
  <si>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</si>
  <si>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</si>
  <si>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</si>
  <si>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</si>
  <si>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</si>
  <si>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</si>
  <si>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</si>
  <si>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</si>
  <si>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</si>
  <si>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</si>
  <si>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</si>
  <si>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</si>
  <si>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</si>
  <si>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</si>
  <si>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</si>
  <si>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</si>
  <si>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</si>
  <si>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</si>
  <si>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</si>
  <si>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</si>
  <si>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</si>
  <si>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</si>
  <si>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</si>
  <si>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</si>
  <si>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</si>
  <si>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</si>
  <si>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</si>
  <si>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</si>
  <si>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</si>
  <si>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</si>
  <si>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</si>
  <si>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</si>
  <si>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</si>
  <si>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</si>
  <si>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</si>
  <si>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</si>
  <si>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</si>
  <si>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</si>
  <si>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</si>
  <si>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</si>
  <si>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</si>
  <si>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</si>
  <si>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</si>
  <si>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</si>
  <si>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</si>
  <si>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</si>
  <si>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</si>
  <si>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</si>
  <si>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</si>
  <si>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</si>
  <si>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</si>
  <si>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</si>
  <si>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</si>
  <si>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</si>
  <si>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</si>
  <si>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</si>
  <si>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</si>
  <si>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</si>
  <si>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</si>
  <si>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</si>
  <si>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</si>
  <si>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</si>
  <si>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</si>
  <si>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</si>
  <si>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</si>
  <si>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</si>
  <si>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</si>
  <si>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</si>
  <si>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</si>
  <si>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</si>
  <si>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</si>
  <si>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</si>
  <si>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</si>
  <si>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</si>
  <si>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</si>
  <si>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</si>
  <si>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</si>
  <si>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</si>
  <si>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</si>
  <si>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</si>
  <si>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</si>
  <si>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</si>
  <si>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</si>
  <si>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</si>
  <si>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</si>
  <si>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</si>
  <si>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</si>
  <si>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</si>
  <si>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</si>
  <si>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</si>
  <si>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</si>
  <si>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</si>
  <si>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</si>
  <si>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</si>
  <si>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</si>
  <si>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</si>
  <si>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</si>
  <si>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</si>
  <si>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</si>
  <si>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</si>
  <si>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</si>
  <si>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</si>
  <si>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</si>
  <si>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</si>
  <si>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</si>
  <si>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</si>
  <si>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</si>
  <si>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</si>
  <si>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</si>
  <si>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</si>
  <si>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</si>
  <si>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</si>
  <si>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</si>
  <si>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</si>
  <si>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</si>
  <si>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</si>
  <si>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</si>
  <si>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</si>
  <si>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</si>
  <si>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</si>
  <si>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</si>
  <si>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</si>
  <si>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</si>
  <si>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</si>
  <si>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</si>
  <si>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</si>
  <si>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</si>
  <si>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</si>
  <si>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</si>
  <si>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</si>
  <si>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</si>
  <si>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</si>
  <si>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</si>
  <si>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</si>
  <si>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</si>
  <si>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</si>
  <si>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</si>
  <si>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</si>
  <si>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</si>
  <si>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</si>
  <si>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</si>
  <si>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</si>
  <si>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</si>
  <si>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</si>
  <si>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</si>
  <si>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</si>
  <si>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</si>
  <si>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</si>
  <si>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</si>
  <si>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</si>
  <si>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</si>
  <si>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</si>
  <si>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</si>
  <si>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</si>
  <si>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</si>
  <si>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</si>
  <si>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</si>
  <si>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</si>
  <si>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</si>
  <si>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</si>
  <si>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</si>
  <si>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</si>
  <si>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</si>
  <si>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</si>
  <si>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</si>
  <si>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</si>
  <si>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</si>
  <si>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</si>
  <si>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</si>
  <si>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</si>
  <si>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</si>
  <si>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</si>
  <si>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</si>
  <si>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</si>
  <si>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</si>
  <si>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</si>
  <si>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</si>
  <si>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</si>
  <si>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</si>
  <si>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</si>
  <si>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</si>
  <si>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</si>
  <si>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</si>
  <si>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</si>
  <si>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</si>
  <si>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</si>
  <si>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</si>
  <si>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</si>
  <si>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</si>
  <si>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</si>
  <si>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</si>
  <si>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</si>
  <si>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</si>
  <si>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</si>
  <si>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</si>
  <si>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</si>
  <si>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</si>
  <si>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</si>
  <si>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</si>
  <si>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</si>
  <si>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</si>
  <si>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</si>
  <si>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</si>
  <si>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</si>
  <si>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</si>
  <si>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</si>
  <si>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</si>
  <si>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</si>
  <si>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</si>
  <si>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</si>
  <si>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</si>
  <si>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</si>
  <si>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</si>
  <si>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</si>
  <si>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</si>
  <si>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</si>
  <si>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</si>
  <si>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</si>
  <si>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</si>
  <si>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</si>
  <si>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</si>
  <si>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</si>
  <si>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</si>
  <si>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</si>
  <si>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</si>
  <si>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</si>
  <si>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</si>
  <si>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</si>
  <si>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</si>
  <si>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</si>
  <si>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</si>
  <si>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</si>
  <si>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</si>
  <si>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</si>
  <si>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</si>
  <si>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</si>
  <si>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</si>
  <si>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</si>
  <si>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</si>
  <si>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</si>
  <si>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</si>
  <si>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</si>
  <si>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</si>
  <si>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</si>
  <si>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</si>
  <si>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</si>
  <si>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</si>
  <si>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</si>
  <si>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</si>
  <si>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</si>
  <si>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</si>
  <si>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</si>
  <si>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</si>
  <si>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</si>
  <si>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</si>
  <si>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</si>
  <si>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</si>
  <si>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</si>
  <si>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</si>
  <si>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</si>
  <si>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</si>
  <si>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</si>
  <si>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</si>
  <si>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</si>
  <si>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</si>
  <si>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</si>
  <si>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</si>
  <si>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</si>
  <si>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</si>
  <si>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</si>
  <si>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</si>
  <si>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</si>
  <si>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</si>
  <si>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</si>
  <si>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</si>
  <si>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</si>
  <si>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</si>
  <si>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</si>
  <si>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</si>
  <si>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</si>
  <si>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</si>
  <si>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</si>
  <si>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</si>
  <si>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</si>
  <si>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</si>
  <si>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</si>
  <si>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</si>
  <si>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</si>
  <si>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</si>
  <si>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</si>
  <si>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</si>
  <si>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</si>
  <si>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</si>
  <si>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</si>
  <si>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</si>
  <si>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</si>
  <si>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</si>
  <si>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</si>
  <si>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</si>
  <si>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</si>
  <si>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</si>
  <si>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</si>
  <si>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</si>
  <si>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</si>
  <si>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</si>
  <si>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</si>
  <si>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</si>
  <si>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</si>
  <si>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</si>
  <si>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</si>
  <si>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</si>
  <si>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</si>
  <si>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</si>
  <si>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</si>
  <si>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</si>
  <si>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</si>
  <si>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</si>
  <si>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</si>
  <si>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</si>
  <si>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</si>
  <si>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</si>
  <si>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</si>
  <si>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</si>
  <si>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</si>
  <si>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</si>
  <si>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</si>
  <si>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</si>
  <si>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</si>
  <si>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</si>
  <si>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</si>
  <si>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</si>
  <si>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</si>
  <si>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</si>
  <si>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</si>
  <si>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</si>
  <si>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</si>
  <si>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</si>
  <si>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</si>
  <si>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</si>
  <si>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</si>
  <si>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</si>
  <si>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</si>
  <si>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</si>
  <si>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</si>
  <si>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</si>
  <si>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</si>
  <si>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</si>
  <si>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</si>
  <si>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</si>
  <si>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</si>
  <si>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</si>
  <si>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</si>
  <si>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</si>
  <si>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</si>
  <si>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</si>
  <si>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</si>
  <si>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</si>
  <si>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</si>
  <si>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</si>
  <si>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</si>
  <si>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</si>
  <si>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</si>
  <si>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</si>
  <si>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</si>
  <si>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</si>
  <si>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</si>
  <si>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</si>
  <si>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</si>
  <si>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</si>
  <si>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</si>
  <si>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</si>
  <si>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</si>
  <si>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</si>
  <si>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</si>
  <si>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</si>
  <si>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</si>
  <si>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</si>
  <si>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</si>
  <si>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</si>
  <si>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</si>
  <si>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</si>
  <si>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</si>
  <si>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</si>
  <si>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</si>
  <si>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</si>
  <si>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</si>
  <si>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</si>
  <si>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</si>
  <si>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</si>
  <si>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</si>
  <si>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</si>
  <si>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</si>
  <si>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</si>
  <si>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</si>
  <si>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</si>
  <si>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</si>
  <si>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</si>
  <si>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</si>
  <si>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</si>
  <si>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</si>
  <si>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</si>
  <si>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</si>
  <si>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</si>
  <si>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</si>
  <si>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</si>
  <si>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</si>
  <si>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</si>
  <si>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</si>
  <si>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</si>
  <si>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</si>
  <si>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</si>
  <si>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</si>
  <si>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</si>
  <si>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</si>
  <si>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</si>
  <si>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</si>
  <si>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</si>
  <si>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</si>
  <si>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</si>
  <si>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</si>
  <si>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</si>
  <si>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</si>
  <si>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</si>
  <si>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</si>
  <si>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</si>
  <si>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</si>
  <si>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</si>
  <si>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</si>
  <si>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</si>
  <si>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</si>
  <si>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</si>
  <si>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</si>
  <si>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</si>
  <si>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</si>
  <si>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</si>
  <si>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</si>
  <si>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</si>
  <si>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</si>
  <si>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</si>
  <si>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</si>
  <si>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</si>
  <si>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</si>
  <si>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</si>
  <si>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</si>
  <si>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</si>
  <si>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</si>
  <si>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</si>
  <si>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</si>
  <si>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</si>
  <si>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</si>
  <si>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</si>
  <si>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</si>
  <si>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</si>
  <si>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</si>
  <si>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</si>
  <si>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</si>
  <si>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</si>
  <si>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</si>
  <si>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</si>
  <si>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</si>
  <si>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</si>
  <si>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</si>
  <si>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</si>
  <si>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</si>
  <si>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</si>
  <si>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</si>
  <si>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</si>
  <si>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</si>
  <si>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</si>
  <si>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</si>
  <si>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</si>
  <si>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</si>
  <si>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</si>
  <si>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</si>
  <si>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</si>
  <si>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</si>
  <si>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</si>
  <si>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</si>
  <si>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</si>
  <si>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</si>
  <si>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</si>
  <si>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</si>
  <si>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</si>
  <si>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</si>
  <si>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</si>
  <si>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</si>
  <si>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</si>
  <si>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</si>
  <si>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</si>
  <si>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</si>
  <si>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</si>
  <si>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</si>
  <si>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</si>
  <si>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</si>
  <si>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</si>
  <si>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</si>
  <si>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</si>
  <si>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</si>
  <si>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</si>
  <si>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</si>
  <si>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</si>
  <si>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</si>
  <si>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</si>
  <si>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</si>
  <si>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</si>
  <si>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</si>
  <si>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</si>
  <si>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</si>
  <si>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</si>
  <si>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</si>
  <si>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</si>
  <si>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</si>
  <si>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</si>
  <si>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</si>
  <si>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</si>
  <si>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</si>
  <si>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</si>
  <si>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</si>
  <si>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</si>
  <si>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</si>
  <si>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</si>
  <si>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</si>
  <si>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</si>
  <si>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</si>
  <si>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</si>
  <si>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</si>
  <si>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</si>
  <si>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</si>
  <si>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</si>
  <si>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</si>
  <si>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</si>
  <si>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</si>
  <si>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</si>
  <si>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</si>
  <si>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</si>
  <si>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</si>
  <si>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</si>
  <si>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</si>
  <si>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</si>
  <si>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</si>
  <si>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</si>
  <si>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</si>
  <si>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</si>
  <si>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</si>
  <si>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</si>
  <si>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</si>
  <si>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</si>
  <si>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</si>
  <si>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</si>
  <si>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</si>
  <si>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</si>
  <si>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</si>
  <si>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</si>
  <si>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</si>
  <si>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</si>
  <si>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</si>
  <si>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</si>
  <si>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</si>
  <si>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</si>
  <si>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</si>
  <si>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</si>
  <si>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</si>
  <si>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</si>
  <si>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</si>
  <si>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</si>
  <si>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</si>
  <si>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</si>
  <si>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</si>
  <si>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</si>
  <si>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</si>
  <si>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</si>
  <si>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</si>
  <si>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</si>
  <si>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</si>
  <si>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</si>
  <si>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</si>
  <si>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</si>
  <si>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</si>
  <si>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</si>
  <si>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</si>
  <si>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</si>
  <si>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</si>
  <si>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</si>
  <si>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</si>
  <si>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</si>
  <si>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</si>
  <si>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</si>
  <si>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</si>
  <si>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</si>
  <si>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</si>
  <si>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</si>
  <si>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</si>
  <si>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</si>
  <si>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</si>
  <si>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</si>
  <si>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</si>
  <si>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</si>
  <si>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</si>
  <si>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</si>
  <si>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</si>
  <si>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</si>
  <si>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</si>
  <si>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</si>
  <si>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</si>
  <si>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</si>
  <si>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</si>
  <si>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</si>
  <si>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</si>
  <si>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</si>
  <si>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</si>
  <si>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</si>
  <si>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</si>
  <si>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</si>
  <si>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</si>
  <si>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</si>
  <si>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</si>
  <si>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</si>
  <si>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</si>
  <si>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</si>
  <si>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</si>
  <si>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</si>
  <si>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</si>
  <si>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</si>
  <si>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</si>
  <si>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</si>
  <si>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</si>
  <si>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</si>
  <si>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</si>
  <si>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</si>
  <si>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</si>
  <si>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</si>
  <si>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</si>
  <si>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</si>
  <si>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</si>
  <si>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</si>
  <si>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</si>
  <si>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</si>
  <si>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</si>
  <si>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</si>
  <si>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</si>
  <si>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</si>
  <si>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</si>
  <si>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</si>
  <si>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</si>
  <si>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</si>
  <si>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</si>
  <si>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</si>
  <si>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</si>
  <si>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</si>
  <si>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</si>
  <si>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</si>
  <si>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</si>
  <si>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</si>
  <si>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</si>
  <si>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</si>
  <si>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</si>
  <si>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</si>
  <si>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</si>
  <si>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</si>
  <si>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</si>
  <si>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</si>
  <si>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</si>
  <si>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</si>
  <si>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</si>
  <si>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</si>
  <si>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</si>
  <si>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</si>
  <si>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</si>
  <si>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</si>
  <si>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</si>
  <si>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</si>
  <si>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</si>
  <si>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</si>
  <si>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</si>
  <si>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</si>
  <si>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</si>
  <si>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</si>
  <si>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</si>
  <si>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</si>
  <si>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</si>
  <si>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</si>
  <si>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</si>
  <si>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</si>
  <si>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</si>
  <si>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</si>
  <si>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</si>
  <si>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</si>
  <si>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</si>
  <si>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</si>
  <si>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</si>
  <si>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</si>
  <si>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</si>
  <si>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</si>
  <si>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</si>
  <si>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</si>
  <si>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</si>
  <si>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</si>
  <si>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</si>
  <si>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</si>
  <si>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</si>
  <si>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</si>
  <si>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</si>
  <si>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</si>
  <si>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</si>
  <si>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</si>
  <si>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</si>
  <si>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</si>
  <si>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</si>
  <si>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</si>
  <si>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</si>
  <si>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</si>
  <si>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</si>
  <si>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</si>
  <si>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</si>
  <si>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</si>
  <si>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</si>
  <si>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</si>
  <si>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</si>
  <si>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</si>
  <si>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</si>
  <si>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</si>
  <si>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</si>
  <si>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</si>
  <si>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</si>
  <si>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</si>
  <si>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</si>
  <si>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</si>
  <si>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</si>
  <si>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</si>
  <si>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</si>
  <si>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</si>
  <si>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</si>
  <si>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</si>
  <si>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</si>
  <si>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</si>
  <si>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</si>
  <si>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</si>
  <si>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</si>
  <si>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</si>
  <si>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</si>
  <si>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</si>
  <si>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</si>
  <si>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</si>
  <si>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</si>
  <si>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</si>
  <si>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</si>
  <si>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</si>
  <si>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</si>
  <si>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</si>
  <si>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</si>
  <si>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</si>
  <si>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</si>
  <si>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</si>
  <si>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</si>
  <si>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</si>
  <si>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</si>
  <si>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</si>
  <si>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</si>
  <si>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</si>
  <si>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</si>
  <si>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</si>
  <si>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</si>
  <si>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</si>
  <si>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</si>
  <si>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</si>
  <si>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</si>
  <si>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</si>
  <si>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</si>
  <si>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</si>
  <si>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</si>
  <si>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</si>
  <si>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</si>
  <si>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</si>
  <si>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</si>
  <si>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</si>
  <si>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</si>
  <si>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</si>
  <si>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</si>
  <si>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</si>
  <si>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</si>
  <si>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</si>
  <si>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</si>
  <si>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</si>
  <si>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</si>
  <si>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</si>
  <si>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</si>
  <si>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</si>
  <si>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</si>
  <si>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</si>
  <si>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</si>
  <si>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</si>
  <si>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</si>
  <si>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</si>
  <si>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</si>
  <si>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</si>
  <si>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</si>
  <si>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</si>
  <si>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</si>
  <si>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</si>
  <si>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</si>
  <si>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</si>
  <si>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</si>
  <si>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</si>
  <si>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</si>
  <si>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</si>
  <si>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</si>
  <si>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</si>
  <si>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</si>
  <si>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</si>
  <si>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</si>
  <si>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</si>
  <si>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</si>
  <si>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</si>
  <si>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</si>
  <si>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</si>
  <si>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</si>
  <si>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</si>
  <si>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</si>
  <si>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</si>
  <si>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</si>
  <si>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</si>
  <si>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</si>
  <si>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</si>
  <si>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</si>
  <si>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</si>
  <si>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</si>
  <si>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</si>
  <si>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</si>
  <si>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</si>
  <si>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</si>
  <si>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</si>
  <si>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</si>
  <si>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</si>
  <si>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</si>
  <si>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</si>
  <si>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</si>
  <si>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</si>
  <si>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</si>
  <si>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</si>
  <si>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</si>
  <si>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</si>
  <si>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</si>
  <si>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</si>
  <si>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</si>
  <si>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</si>
  <si>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</si>
  <si>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</si>
  <si>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</si>
  <si>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</si>
  <si>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</si>
  <si>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</si>
  <si>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</si>
  <si>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</si>
  <si>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</si>
  <si>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</si>
  <si>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</si>
  <si>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</si>
  <si>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</si>
  <si>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</si>
  <si>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</si>
  <si>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</si>
  <si>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</si>
  <si>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</si>
  <si>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</si>
  <si>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</si>
  <si>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</si>
  <si>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</si>
  <si>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</si>
  <si>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</si>
  <si>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</si>
  <si>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</si>
  <si>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</si>
  <si>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</si>
  <si>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</si>
  <si>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</si>
  <si>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</si>
  <si>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</si>
  <si>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</si>
  <si>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</si>
  <si>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</si>
  <si>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</si>
  <si>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</si>
  <si>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</si>
  <si>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</si>
  <si>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</si>
  <si>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</si>
  <si>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</si>
  <si>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</si>
  <si>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</si>
  <si>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</si>
  <si>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</si>
  <si>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</si>
  <si>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</si>
  <si>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</si>
  <si>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</si>
  <si>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</si>
  <si>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</si>
  <si>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</si>
  <si>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</si>
  <si>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</si>
  <si>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</si>
  <si>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</si>
  <si>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</si>
  <si>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</si>
  <si>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</si>
  <si>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</si>
  <si>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</si>
  <si>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</si>
  <si>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</si>
  <si>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</si>
  <si>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</si>
  <si>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</si>
  <si>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</si>
  <si>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</si>
  <si>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</si>
  <si>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</si>
  <si>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</si>
  <si>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</si>
  <si>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</si>
  <si>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</si>
  <si>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</si>
  <si>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</si>
  <si>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</si>
  <si>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</si>
  <si>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</si>
  <si>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</si>
  <si>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</si>
  <si>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</si>
  <si>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</si>
  <si>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</si>
  <si>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</si>
  <si>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</si>
  <si>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</si>
  <si>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</si>
  <si>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</si>
  <si>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</si>
  <si>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</si>
  <si>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</si>
  <si>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</si>
  <si>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</si>
  <si>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</si>
  <si>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</si>
  <si>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</si>
  <si>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</si>
  <si>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</si>
  <si>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</si>
  <si>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</si>
  <si>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</si>
  <si>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</si>
  <si>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</si>
  <si>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</si>
  <si>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</si>
  <si>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</si>
  <si>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</si>
  <si>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</si>
  <si>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</si>
  <si>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</si>
  <si>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</si>
  <si>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</si>
  <si>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</si>
  <si>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</si>
  <si>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</si>
  <si>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</si>
  <si>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</si>
  <si>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</si>
  <si>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</si>
  <si>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</si>
  <si>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</si>
  <si>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</si>
  <si>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</si>
  <si>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</si>
  <si>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</si>
  <si>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</si>
  <si>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</si>
  <si>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</si>
  <si>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</si>
  <si>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</si>
  <si>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</si>
  <si>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</si>
  <si>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</si>
  <si>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</si>
  <si>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</si>
  <si>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</si>
  <si>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</si>
  <si>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</si>
  <si>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</si>
  <si>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</si>
  <si>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</si>
  <si>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</si>
  <si>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</si>
  <si>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</si>
  <si>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</si>
  <si>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</si>
  <si>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</si>
  <si>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</si>
  <si>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</si>
  <si>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</si>
  <si>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</si>
  <si>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</si>
  <si>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</si>
  <si>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</si>
  <si>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</si>
  <si>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</si>
  <si>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</si>
  <si>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</si>
  <si>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</si>
  <si>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</si>
  <si>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</si>
  <si>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</si>
  <si>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</si>
  <si>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</si>
  <si>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</si>
  <si>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</si>
  <si>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</si>
  <si>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</si>
  <si>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</si>
  <si>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</si>
  <si>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</si>
  <si>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</si>
  <si>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</si>
  <si>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</si>
  <si>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</si>
  <si>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</si>
  <si>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</si>
  <si>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</si>
  <si>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</si>
  <si>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</si>
  <si>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</si>
  <si>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</si>
  <si>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</si>
  <si>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</si>
  <si>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</si>
  <si>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</si>
  <si>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</si>
  <si>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</si>
  <si>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</si>
  <si>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</si>
  <si>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</si>
  <si>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</si>
  <si>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</si>
  <si>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</si>
  <si>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</si>
  <si>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</si>
  <si>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</si>
  <si>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</si>
  <si>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</si>
  <si>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</si>
  <si>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</si>
  <si>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</si>
  <si>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</si>
  <si>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</si>
  <si>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</si>
  <si>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</si>
  <si>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</si>
  <si>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</si>
  <si>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</si>
  <si>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</si>
  <si>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</si>
  <si>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</si>
  <si>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</si>
  <si>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</si>
  <si>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</si>
  <si>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</si>
  <si>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</si>
  <si>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</si>
  <si>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</si>
  <si>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</si>
  <si>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</si>
  <si>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</si>
  <si>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</si>
  <si>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</si>
  <si>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</si>
  <si>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</si>
  <si>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</si>
  <si>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</si>
  <si>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</si>
  <si>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</si>
  <si>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</si>
  <si>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</si>
  <si>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</si>
  <si>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</si>
  <si>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</si>
  <si>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</si>
  <si>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</si>
  <si>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</si>
  <si>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</si>
  <si>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</si>
  <si>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</si>
  <si>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</si>
  <si>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</si>
  <si>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</si>
  <si>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</si>
  <si>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</si>
  <si>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</si>
  <si>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</si>
  <si>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</si>
  <si>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</si>
  <si>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</si>
  <si>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</si>
  <si>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</si>
  <si>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</si>
  <si>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</si>
  <si>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</si>
  <si>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</si>
  <si>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</si>
  <si>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</si>
  <si>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</si>
  <si>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</si>
  <si>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</si>
  <si>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</si>
  <si>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</si>
  <si>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</si>
  <si>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</si>
  <si>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</si>
  <si>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</si>
  <si>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</si>
  <si>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</si>
  <si>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</si>
  <si>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</si>
  <si>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</si>
  <si>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</si>
  <si>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</si>
  <si>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</si>
  <si>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</si>
  <si>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</si>
  <si>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</si>
  <si>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</si>
  <si>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</si>
  <si>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</si>
  <si>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</si>
  <si>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</si>
  <si>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</si>
  <si>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</si>
  <si>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</si>
  <si>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</si>
  <si>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</si>
  <si>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</si>
  <si>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</si>
  <si>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</si>
  <si>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</si>
  <si>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</si>
  <si>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</si>
  <si>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</si>
  <si>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</si>
  <si>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</si>
  <si>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</si>
  <si>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</si>
  <si>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</si>
  <si>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</si>
  <si>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</si>
  <si>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</si>
  <si>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</si>
  <si>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</si>
  <si>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</si>
  <si>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</si>
  <si>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</si>
  <si>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</si>
  <si>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</si>
  <si>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</si>
  <si>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</si>
  <si>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</si>
  <si>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</si>
  <si>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</si>
  <si>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</si>
  <si>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</si>
  <si>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</si>
  <si>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</si>
  <si>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</si>
  <si>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</si>
  <si>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</si>
  <si>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</si>
  <si>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</si>
  <si>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</si>
  <si>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</si>
  <si>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</si>
  <si>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</si>
  <si>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</si>
  <si>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</si>
  <si>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</si>
  <si>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</si>
  <si>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</si>
  <si>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</si>
  <si>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</si>
  <si>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</si>
  <si>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</si>
  <si>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</si>
  <si>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</si>
  <si>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</si>
  <si>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</si>
  <si>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</si>
  <si>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</si>
  <si>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</si>
  <si>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</si>
  <si>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</si>
  <si>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</si>
  <si>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</si>
  <si>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</si>
  <si>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</si>
  <si>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</si>
  <si>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</si>
  <si>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</si>
  <si>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</si>
  <si>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</si>
  <si>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</si>
  <si>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</si>
  <si>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</si>
  <si>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</si>
  <si>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</si>
  <si>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</si>
  <si>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</si>
  <si>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</si>
  <si>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</si>
  <si>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</si>
  <si>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</si>
  <si>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</si>
  <si>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</si>
  <si>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</si>
  <si>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</si>
  <si>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</si>
  <si>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</si>
  <si>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</si>
  <si>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</si>
  <si>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</si>
  <si>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</si>
  <si>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</si>
  <si>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</si>
  <si>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</si>
  <si>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</si>
  <si>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</si>
  <si>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</si>
  <si>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</si>
  <si>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</si>
  <si>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</si>
  <si>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</si>
  <si>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</si>
  <si>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</si>
  <si>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</si>
  <si>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</si>
  <si>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</si>
  <si>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</si>
  <si>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</si>
  <si>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</si>
  <si>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</si>
  <si>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</si>
  <si>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</si>
  <si>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</si>
  <si>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</si>
  <si>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</si>
  <si>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</si>
  <si>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</si>
  <si>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</si>
  <si>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</si>
  <si>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</si>
  <si>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</si>
  <si>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</si>
  <si>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</si>
  <si>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</si>
  <si>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</si>
  <si>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</si>
  <si>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</si>
  <si>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</si>
  <si>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</si>
  <si>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</si>
  <si>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</si>
  <si>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</si>
  <si>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</si>
  <si>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</si>
  <si>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</si>
  <si>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</si>
  <si>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</si>
  <si>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</si>
  <si>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</si>
  <si>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</si>
  <si>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</si>
  <si>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</si>
  <si>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</si>
  <si>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</si>
  <si>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</si>
  <si>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</si>
  <si>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</si>
  <si>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</si>
  <si>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</si>
  <si>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</si>
  <si>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</si>
  <si>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</si>
  <si>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</si>
  <si>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</si>
  <si>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</si>
  <si>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</si>
  <si>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</si>
  <si>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</si>
  <si>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</si>
  <si>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</si>
  <si>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</si>
  <si>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</si>
  <si>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</si>
  <si>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</si>
  <si>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</si>
  <si>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</si>
  <si>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</si>
  <si>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</si>
  <si>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</si>
  <si>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</si>
  <si>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</si>
  <si>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</si>
  <si>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</si>
  <si>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</si>
  <si>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</si>
  <si>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</si>
  <si>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</si>
  <si>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</si>
  <si>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</si>
  <si>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</si>
  <si>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</si>
  <si>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</si>
  <si>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</si>
  <si>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</si>
  <si>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</si>
  <si>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</si>
  <si>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</si>
  <si>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</si>
  <si>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</si>
  <si>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</si>
  <si>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</si>
  <si>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</si>
  <si>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</si>
  <si>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</si>
  <si>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</si>
  <si>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</si>
  <si>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</si>
  <si>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</si>
  <si>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</si>
  <si>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</si>
  <si>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</si>
  <si>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</si>
  <si>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</si>
  <si>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</si>
  <si>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</si>
  <si>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</si>
  <si>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</si>
  <si>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</si>
  <si>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</si>
  <si>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</si>
  <si>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</si>
  <si>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</si>
  <si>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</si>
  <si>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</si>
  <si>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</si>
  <si>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</si>
  <si>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</si>
  <si>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</si>
  <si>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</si>
  <si>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</si>
  <si>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</si>
  <si>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</si>
  <si>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</si>
  <si>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</si>
  <si>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</si>
  <si>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</si>
  <si>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</si>
  <si>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</si>
  <si>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</si>
  <si>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</si>
  <si>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</si>
  <si>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</si>
  <si>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</si>
  <si>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</si>
  <si>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</si>
  <si>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</si>
  <si>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</si>
  <si>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</si>
  <si>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</si>
  <si>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</si>
  <si>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</si>
  <si>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</si>
  <si>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</si>
  <si>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</si>
  <si>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</si>
  <si>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</si>
  <si>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</si>
  <si>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</si>
  <si>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</si>
  <si>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</si>
  <si>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</si>
  <si>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</si>
  <si>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</si>
  <si>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</si>
  <si>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</si>
  <si>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</si>
  <si>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</si>
  <si>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</si>
  <si>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</si>
  <si>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</si>
  <si>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</si>
  <si>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</si>
  <si>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</si>
  <si>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</si>
  <si>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</si>
  <si>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</si>
  <si>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</si>
  <si>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</si>
  <si>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</si>
  <si>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</si>
  <si>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</si>
  <si>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</si>
  <si>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</si>
  <si>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</si>
  <si>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</si>
  <si>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</si>
  <si>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</si>
  <si>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</si>
  <si>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</si>
  <si>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</si>
  <si>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</si>
  <si>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</si>
  <si>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</si>
  <si>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</si>
  <si>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</si>
  <si>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</si>
  <si>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</si>
  <si>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</si>
  <si>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</si>
  <si>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</si>
  <si>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</si>
  <si>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</si>
  <si>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</si>
  <si>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</si>
  <si>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</si>
  <si>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</si>
  <si>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</si>
  <si>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</si>
  <si>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</si>
  <si>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</si>
  <si>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</si>
  <si>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</si>
  <si>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</si>
  <si>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</si>
  <si>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</si>
  <si>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</si>
  <si>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</si>
  <si>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</si>
  <si>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</si>
  <si>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</si>
  <si>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</si>
  <si>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</si>
  <si>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</si>
  <si>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</si>
  <si>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</si>
  <si>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</si>
  <si>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</si>
  <si>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</si>
  <si>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</si>
  <si>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</si>
  <si>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</si>
  <si>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</si>
  <si>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</si>
  <si>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</si>
  <si>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</si>
  <si>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</si>
  <si>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</si>
  <si>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</si>
  <si>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</si>
  <si>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</si>
  <si>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</si>
  <si>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</si>
  <si>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</si>
  <si>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</si>
  <si>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</si>
  <si>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</si>
  <si>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</si>
  <si>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</si>
  <si>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</si>
  <si>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</si>
  <si>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</si>
  <si>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</si>
  <si>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</si>
  <si>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</si>
  <si>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</si>
  <si>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</si>
  <si>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</si>
  <si>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</si>
  <si>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</si>
  <si>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</si>
  <si>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</si>
  <si>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</si>
  <si>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</si>
  <si>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</si>
  <si>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</si>
  <si>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</si>
  <si>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</si>
  <si>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</si>
  <si>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</si>
  <si>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</si>
  <si>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</si>
  <si>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</si>
  <si>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</si>
  <si>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</si>
  <si>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</si>
  <si>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</si>
  <si>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</si>
  <si>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</si>
  <si>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</si>
  <si>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</si>
  <si>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</si>
  <si>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</si>
  <si>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</si>
  <si>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</si>
  <si>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</si>
  <si>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</si>
  <si>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</si>
  <si>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</si>
  <si>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</si>
  <si>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</si>
  <si>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</si>
  <si>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</si>
  <si>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</si>
  <si>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</si>
  <si>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</si>
  <si>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</si>
  <si>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</si>
  <si>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</si>
  <si>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</si>
  <si>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</si>
  <si>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</si>
  <si>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</si>
  <si>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</si>
  <si>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</si>
  <si>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</si>
  <si>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</si>
  <si>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</si>
  <si>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</si>
  <si>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</si>
  <si>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</si>
  <si>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</si>
  <si>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</si>
  <si>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</si>
  <si>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</si>
  <si>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</si>
  <si>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</si>
  <si>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</si>
  <si>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</si>
  <si>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</si>
  <si>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</si>
  <si>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</si>
  <si>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</si>
  <si>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</si>
  <si>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</si>
  <si>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</si>
  <si>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</si>
  <si>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</si>
  <si>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</si>
  <si>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</si>
  <si>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</si>
  <si>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</si>
  <si>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</si>
  <si>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</si>
  <si>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</si>
  <si>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</si>
  <si>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</si>
  <si>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</si>
  <si>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</si>
  <si>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</si>
  <si>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</si>
  <si>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</si>
  <si>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</si>
  <si>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</si>
  <si>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</si>
  <si>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</si>
  <si>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</si>
  <si>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</si>
  <si>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</si>
  <si>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</si>
  <si>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</si>
  <si>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</si>
  <si>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</si>
  <si>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</si>
  <si>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</si>
  <si>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</si>
  <si>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</si>
  <si>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</si>
  <si>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</si>
  <si>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</si>
  <si>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</si>
  <si>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</si>
  <si>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</si>
  <si>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</si>
  <si>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</si>
  <si>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</si>
  <si>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</si>
  <si>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</si>
  <si>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</si>
  <si>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</si>
  <si>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</si>
  <si>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</si>
  <si>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</si>
  <si>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</si>
  <si>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</si>
  <si>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</si>
  <si>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</si>
  <si>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</si>
  <si>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</si>
  <si>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</si>
  <si>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</si>
  <si>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</si>
  <si>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</si>
  <si>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</si>
  <si>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</si>
  <si>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</si>
  <si>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</si>
  <si>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</si>
  <si>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</si>
  <si>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</si>
  <si>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</si>
  <si>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</si>
  <si>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</si>
  <si>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</si>
  <si>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</si>
  <si>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</si>
  <si>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</si>
  <si>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</si>
  <si>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</si>
  <si>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</si>
  <si>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</si>
  <si>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</si>
  <si>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</si>
  <si>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</si>
  <si>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</si>
  <si>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</si>
  <si>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</si>
  <si>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</si>
  <si>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</si>
  <si>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</si>
  <si>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</si>
  <si>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</si>
  <si>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</si>
  <si>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</si>
  <si>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</si>
  <si>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</si>
  <si>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</si>
  <si>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</si>
  <si>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</si>
  <si>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</si>
  <si>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</si>
  <si>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</si>
  <si>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</si>
  <si>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</si>
  <si>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</si>
  <si>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</si>
  <si>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</si>
  <si>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</si>
  <si>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</si>
  <si>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</si>
  <si>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</si>
  <si>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</si>
  <si>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</si>
  <si>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</si>
  <si>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</si>
  <si>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</si>
  <si>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</si>
  <si>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</si>
  <si>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</si>
  <si>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</si>
  <si>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</si>
  <si>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</si>
  <si>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</si>
  <si>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</si>
  <si>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</si>
  <si>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</si>
  <si>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</si>
  <si>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</si>
  <si>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</si>
  <si>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</si>
  <si>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</si>
  <si>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</si>
  <si>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</si>
  <si>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</si>
  <si>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</si>
  <si>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</si>
  <si>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</si>
  <si>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</si>
  <si>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</si>
  <si>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</si>
  <si>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</si>
  <si>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</si>
  <si>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</si>
  <si>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</si>
  <si>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</si>
  <si>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</si>
  <si>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</si>
  <si>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</si>
  <si>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</si>
  <si>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</si>
  <si>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</si>
  <si>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</si>
  <si>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</si>
  <si>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</si>
  <si>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</si>
  <si>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</si>
  <si>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</si>
  <si>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</si>
  <si>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</si>
  <si>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</si>
  <si>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</si>
  <si>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</si>
  <si>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</si>
  <si>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</si>
  <si>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</si>
  <si>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</si>
  <si>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</si>
  <si>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</si>
  <si>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</si>
  <si>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</si>
  <si>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</si>
  <si>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</si>
  <si>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</si>
  <si>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</si>
  <si>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</si>
  <si>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</si>
  <si>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</si>
  <si>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</si>
  <si>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</si>
  <si>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</si>
  <si>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</si>
  <si>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</si>
  <si>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</si>
  <si>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</si>
  <si>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</si>
  <si>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</si>
  <si>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</si>
  <si>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</si>
  <si>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</si>
  <si>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</si>
  <si>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</si>
  <si>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</si>
  <si>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</si>
  <si>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</si>
  <si>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</si>
  <si>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</si>
  <si>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</si>
  <si>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</si>
  <si>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</si>
  <si>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</si>
  <si>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</si>
  <si>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</si>
  <si>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</si>
  <si>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</si>
  <si>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</si>
  <si>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</si>
  <si>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</si>
  <si>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</si>
  <si>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</si>
  <si>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</si>
  <si>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</si>
  <si>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</si>
  <si>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</si>
  <si>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</si>
  <si>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</si>
  <si>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</si>
  <si>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</si>
  <si>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</si>
  <si>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</si>
  <si>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</si>
  <si>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</si>
  <si>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</si>
  <si>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</si>
  <si>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</si>
  <si>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</si>
  <si>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</si>
  <si>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</si>
  <si>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</si>
  <si>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</si>
  <si>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</si>
  <si>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</si>
  <si>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</si>
  <si>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</si>
  <si>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</si>
  <si>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</si>
  <si>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</si>
  <si>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</si>
  <si>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</si>
  <si>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</si>
  <si>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</si>
  <si>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</si>
  <si>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</si>
  <si>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</si>
  <si>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</si>
  <si>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</si>
  <si>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</si>
  <si>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</si>
  <si>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</si>
  <si>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</si>
  <si>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</si>
  <si>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</si>
  <si>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</si>
  <si>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</si>
  <si>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</si>
  <si>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</si>
  <si>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</si>
  <si>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</si>
  <si>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</si>
  <si>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</si>
  <si>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</si>
  <si>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</si>
  <si>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</si>
  <si>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</si>
  <si>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</si>
  <si>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</si>
  <si>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</si>
  <si>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</si>
  <si>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</si>
  <si>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</si>
  <si>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</si>
  <si>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</si>
  <si>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</si>
  <si>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</si>
  <si>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</si>
  <si>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</si>
  <si>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</si>
  <si>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</si>
  <si>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</si>
  <si>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</si>
  <si>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</si>
  <si>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</si>
  <si>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</si>
  <si>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</si>
  <si>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</si>
  <si>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</si>
  <si>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</si>
  <si>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</si>
  <si>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</si>
  <si>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</si>
  <si>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</si>
  <si>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</si>
  <si>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</si>
  <si>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</si>
  <si>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</si>
  <si>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</si>
  <si>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</si>
  <si>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</si>
  <si>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</si>
  <si>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</si>
  <si>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</si>
  <si>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</si>
  <si>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</si>
  <si>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</si>
  <si>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</si>
  <si>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</si>
  <si>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</si>
  <si>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</si>
  <si>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</si>
  <si>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</si>
  <si>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</si>
  <si>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</si>
  <si>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</si>
  <si>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</si>
  <si>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</si>
  <si>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</si>
  <si>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</si>
  <si>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</si>
  <si>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</si>
  <si>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</si>
  <si>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</si>
  <si>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</si>
  <si>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</si>
  <si>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</si>
  <si>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</si>
  <si>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</si>
  <si>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</si>
  <si>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</si>
  <si>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</si>
  <si>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</si>
  <si>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</si>
  <si>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</si>
  <si>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</si>
  <si>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</si>
  <si>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</si>
  <si>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</si>
  <si>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</si>
  <si>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</si>
  <si>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</si>
  <si>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</si>
  <si>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</si>
  <si>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</si>
  <si>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</si>
  <si>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</si>
  <si>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</si>
  <si>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</si>
  <si>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</si>
  <si>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</si>
  <si>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</si>
  <si>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</si>
  <si>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</si>
  <si>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</si>
  <si>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</si>
  <si>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</si>
  <si>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</si>
  <si>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</si>
  <si>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</si>
  <si>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</si>
  <si>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</si>
  <si>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</si>
  <si>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</si>
  <si>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</si>
  <si>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</si>
  <si>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</si>
  <si>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</si>
  <si>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</si>
  <si>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</si>
  <si>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</si>
  <si>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</si>
  <si>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</si>
  <si>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</si>
  <si>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</si>
  <si>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</si>
  <si>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</si>
  <si>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</si>
  <si>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</si>
  <si>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</si>
  <si>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</si>
  <si>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</si>
  <si>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</si>
  <si>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</si>
  <si>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</si>
  <si>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</si>
  <si>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</si>
  <si>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</si>
  <si>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</si>
  <si>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</si>
  <si>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</si>
  <si>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</si>
  <si>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</si>
  <si>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</si>
  <si>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</si>
  <si>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</si>
  <si>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</si>
  <si>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</si>
  <si>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</si>
  <si>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</si>
  <si>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</si>
  <si>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</si>
  <si>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</si>
  <si>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</si>
  <si>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</si>
  <si>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</si>
  <si>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</si>
  <si>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</si>
  <si>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</si>
  <si>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</si>
  <si>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</si>
  <si>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</si>
  <si>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</si>
  <si>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</si>
  <si>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</si>
  <si>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</si>
  <si>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</si>
  <si>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</si>
  <si>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</si>
  <si>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</si>
  <si>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</si>
  <si>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</si>
  <si>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</si>
  <si>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</si>
  <si>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</si>
  <si>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</si>
  <si>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</si>
  <si>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</si>
  <si>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</si>
  <si>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</si>
  <si>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</si>
  <si>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</si>
  <si>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</si>
  <si>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</si>
  <si>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</si>
  <si>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</si>
  <si>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</si>
  <si>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</si>
  <si>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</si>
  <si>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</si>
  <si>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</si>
  <si>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</si>
  <si>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</si>
  <si>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</si>
  <si>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</si>
  <si>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</si>
  <si>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</si>
  <si>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</si>
  <si>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</si>
  <si>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</si>
  <si>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</si>
  <si>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</si>
  <si>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</si>
  <si>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</si>
  <si>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</si>
  <si>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</si>
  <si>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</si>
  <si>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</si>
  <si>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</si>
  <si>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</si>
  <si>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</si>
  <si>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</si>
  <si>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</si>
  <si>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</si>
  <si>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</si>
  <si>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</si>
  <si>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</si>
  <si>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</si>
  <si>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</si>
  <si>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</si>
  <si>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</si>
  <si>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</si>
  <si>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</si>
  <si>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</si>
  <si>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</si>
  <si>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</si>
  <si>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</si>
  <si>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</si>
  <si>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</si>
  <si>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</si>
  <si>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</si>
  <si>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</si>
  <si>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</si>
  <si>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</si>
  <si>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</si>
  <si>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</si>
  <si>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</si>
  <si>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</si>
  <si>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</si>
  <si>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</si>
  <si>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</si>
  <si>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</si>
  <si>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</si>
  <si>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</si>
  <si>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</si>
  <si>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</si>
  <si>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</si>
  <si>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</si>
  <si>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</si>
  <si>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</si>
  <si>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</si>
  <si>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</si>
  <si>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</si>
  <si>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</si>
  <si>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</si>
  <si>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</si>
  <si>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</si>
  <si>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</si>
  <si>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</si>
  <si>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</si>
  <si>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</si>
  <si>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</si>
  <si>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</si>
  <si>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</si>
  <si>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</si>
  <si>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</si>
  <si>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</si>
  <si>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</si>
  <si>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</si>
  <si>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</si>
  <si>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</si>
  <si>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</si>
  <si>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</si>
  <si>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</si>
  <si>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</si>
  <si>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</si>
  <si>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</si>
  <si>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</si>
  <si>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</si>
  <si>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</si>
  <si>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</si>
  <si>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</si>
  <si>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</si>
  <si>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</si>
  <si>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</si>
  <si>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</si>
  <si>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</si>
  <si>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</si>
  <si>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</si>
  <si>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</si>
  <si>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</si>
  <si>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</si>
  <si>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</si>
  <si>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</si>
  <si>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</si>
  <si>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</si>
  <si>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</si>
  <si>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</si>
  <si>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</si>
  <si>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</si>
  <si>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</si>
  <si>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</si>
  <si>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</si>
  <si>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</si>
  <si>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</si>
  <si>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</si>
  <si>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</si>
  <si>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</si>
  <si>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</si>
  <si>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</si>
  <si>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</si>
  <si>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</si>
  <si>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</si>
  <si>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</si>
  <si>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</si>
  <si>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</si>
  <si>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</si>
  <si>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</si>
  <si>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</si>
  <si>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</si>
  <si>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</si>
  <si>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</si>
  <si>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</si>
  <si>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</si>
  <si>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</si>
  <si>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</si>
  <si>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</si>
  <si>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</si>
  <si>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</si>
  <si>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</si>
  <si>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</si>
  <si>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</si>
  <si>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</si>
  <si>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</si>
  <si>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</si>
  <si>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</si>
  <si>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</si>
  <si>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</si>
  <si>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</si>
  <si>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</si>
  <si>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</si>
  <si>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</si>
  <si>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</si>
  <si>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</si>
  <si>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</si>
  <si>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</si>
  <si>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</si>
  <si>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</si>
  <si>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</si>
  <si>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</si>
  <si>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</si>
  <si>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</si>
  <si>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</si>
  <si>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</si>
  <si>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</si>
  <si>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</si>
  <si>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</si>
  <si>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</si>
  <si>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</si>
  <si>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</si>
  <si>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</si>
  <si>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</si>
  <si>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</si>
  <si>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</si>
  <si>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</si>
  <si>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</si>
  <si>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</si>
  <si>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</si>
  <si>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</si>
  <si>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</si>
  <si>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</si>
  <si>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</si>
  <si>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</si>
  <si>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</si>
  <si>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</si>
  <si>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</si>
  <si>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</si>
  <si>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</si>
  <si>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</si>
  <si>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</si>
  <si>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</si>
  <si>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</si>
  <si>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</si>
  <si>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</si>
  <si>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</si>
  <si>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</si>
  <si>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</si>
  <si>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</si>
  <si>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</si>
  <si>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</si>
  <si>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</si>
  <si>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</si>
  <si>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</si>
  <si>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</si>
  <si>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</si>
  <si>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</si>
  <si>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</si>
  <si>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</si>
  <si>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</si>
  <si>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</si>
  <si>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</si>
  <si>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</si>
  <si>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</si>
  <si>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</si>
  <si>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</si>
  <si>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</si>
  <si>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</si>
  <si>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</si>
  <si>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</si>
  <si>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</si>
  <si>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</si>
  <si>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</si>
  <si>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</si>
  <si>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</si>
  <si>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</si>
  <si>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</si>
  <si>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</si>
  <si>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</si>
  <si>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</si>
  <si>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</si>
  <si>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</si>
  <si>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</si>
  <si>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</si>
  <si>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</si>
  <si>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</si>
  <si>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</si>
  <si>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</si>
  <si>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</si>
  <si>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</si>
  <si>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</si>
  <si>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</si>
  <si>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</si>
  <si>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</si>
  <si>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</si>
  <si>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</si>
  <si>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</si>
  <si>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</si>
  <si>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</si>
  <si>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</si>
  <si>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</si>
  <si>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</si>
  <si>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</si>
  <si>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</si>
  <si>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</si>
  <si>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</si>
  <si>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</si>
  <si>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</si>
  <si>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</si>
  <si>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</si>
  <si>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</si>
  <si>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</si>
  <si>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</si>
  <si>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</si>
  <si>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</si>
  <si>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</si>
  <si>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</si>
  <si>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</si>
  <si>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</si>
  <si>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</si>
  <si>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</si>
  <si>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</si>
  <si>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</si>
  <si>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</si>
  <si>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</si>
  <si>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</si>
  <si>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</si>
  <si>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</si>
  <si>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</si>
  <si>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</si>
  <si>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</si>
  <si>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</si>
  <si>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</si>
  <si>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</si>
  <si>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</si>
  <si>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</si>
  <si>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</si>
  <si>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</si>
  <si>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</si>
  <si>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</si>
  <si>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</si>
  <si>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</si>
  <si>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</si>
  <si>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</si>
  <si>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</si>
  <si>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</si>
  <si>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</si>
  <si>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</si>
  <si>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</si>
  <si>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</si>
  <si>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</si>
  <si>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</si>
  <si>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</si>
  <si>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</si>
  <si>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</si>
  <si>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</si>
  <si>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</si>
  <si>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</si>
  <si>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</si>
  <si>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</si>
  <si>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</si>
  <si>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</si>
  <si>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</si>
  <si>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</si>
  <si>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</si>
  <si>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</si>
  <si>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</si>
  <si>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</si>
  <si>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</si>
  <si>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</si>
  <si>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</si>
  <si>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</si>
  <si>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</si>
  <si>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</si>
  <si>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</si>
  <si>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</si>
  <si>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</si>
  <si>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</si>
  <si>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</si>
  <si>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</si>
  <si>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</si>
  <si>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</si>
  <si>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</si>
  <si>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</si>
  <si>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</si>
  <si>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</si>
  <si>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</si>
  <si>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</si>
  <si>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</si>
  <si>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</si>
  <si>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</si>
  <si>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</si>
  <si>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</si>
  <si>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</si>
  <si>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</si>
  <si>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</si>
  <si>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</si>
  <si>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</si>
  <si>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</si>
  <si>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</si>
  <si>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</si>
  <si>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</si>
  <si>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</si>
  <si>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</si>
  <si>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</si>
  <si>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</si>
  <si>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</si>
  <si>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</si>
  <si>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</si>
  <si>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</si>
  <si>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</si>
  <si>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</si>
  <si>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</si>
  <si>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</si>
  <si>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</si>
  <si>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</si>
  <si>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</si>
  <si>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</si>
  <si>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</si>
  <si>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</si>
  <si>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</si>
  <si>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</si>
  <si>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</si>
  <si>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</si>
  <si>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</si>
  <si>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</si>
  <si>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</si>
  <si>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</si>
  <si>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</si>
  <si>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</si>
  <si>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</si>
  <si>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</si>
  <si>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</si>
  <si>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</si>
  <si>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</si>
  <si>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</si>
  <si>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</si>
  <si>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</si>
  <si>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</si>
  <si>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</si>
  <si>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</si>
  <si>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</si>
  <si>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</si>
  <si>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</si>
  <si>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</si>
  <si>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</si>
  <si>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</si>
  <si>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</si>
  <si>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</si>
  <si>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</si>
  <si>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</si>
  <si>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</si>
  <si>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</si>
  <si>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</si>
  <si>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</si>
  <si>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</si>
  <si>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</si>
  <si>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</si>
  <si>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</si>
  <si>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</si>
  <si>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</si>
  <si>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</si>
  <si>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</si>
  <si>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</si>
  <si>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</si>
  <si>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</si>
  <si>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</si>
  <si>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</si>
  <si>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</si>
  <si>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</si>
  <si>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</si>
  <si>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</si>
  <si>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</si>
  <si>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</si>
  <si>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</si>
  <si>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</si>
  <si>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</si>
  <si>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</si>
  <si>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</si>
  <si>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</si>
  <si>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</si>
  <si>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</si>
  <si>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</si>
  <si>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</si>
  <si>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</si>
  <si>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</si>
  <si>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</si>
  <si>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</si>
  <si>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</si>
  <si>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</si>
  <si>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</si>
  <si>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</si>
  <si>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</si>
  <si>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</si>
  <si>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</si>
  <si>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</si>
  <si>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</si>
  <si>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</si>
  <si>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</si>
  <si>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</si>
  <si>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</si>
  <si>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</si>
  <si>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</si>
  <si>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</si>
  <si>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</si>
  <si>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</si>
  <si>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</si>
  <si>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</si>
  <si>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</si>
  <si>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</si>
  <si>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</si>
  <si>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</si>
  <si>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</si>
  <si>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</si>
  <si>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</si>
  <si>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</si>
  <si>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</si>
  <si>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</si>
  <si>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</si>
  <si>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</si>
  <si>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</si>
  <si>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</si>
  <si>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</si>
  <si>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</si>
  <si>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</si>
  <si>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</si>
  <si>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</si>
  <si>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</si>
  <si>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</si>
  <si>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</si>
  <si>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</si>
  <si>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</si>
  <si>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</si>
  <si>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</si>
  <si>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</si>
  <si>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</si>
  <si>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</si>
  <si>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</si>
  <si>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</si>
  <si>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</si>
  <si>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</si>
  <si>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</si>
  <si>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</si>
  <si>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</si>
  <si>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</si>
  <si>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</si>
  <si>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</si>
  <si>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</si>
  <si>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</si>
  <si>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</si>
  <si>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</si>
  <si>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</si>
  <si>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</si>
  <si>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</si>
  <si>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</si>
  <si>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</si>
  <si>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</si>
  <si>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</si>
  <si>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</si>
  <si>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</si>
  <si>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</si>
  <si>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</si>
  <si>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</si>
  <si>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</si>
  <si>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</si>
  <si>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</si>
  <si>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</si>
  <si>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</si>
  <si>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</si>
  <si>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</si>
  <si>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</si>
  <si>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</si>
  <si>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</si>
  <si>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</si>
  <si>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</si>
  <si>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</si>
  <si>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</si>
  <si>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</si>
  <si>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</si>
  <si>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</si>
  <si>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</si>
  <si>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</si>
  <si>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</si>
  <si>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</si>
  <si>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</si>
  <si>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</si>
  <si>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</si>
  <si>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</si>
  <si>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</si>
  <si>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</si>
  <si>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</si>
  <si>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</si>
  <si>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</si>
  <si>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</si>
  <si>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</si>
  <si>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</si>
  <si>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</si>
  <si>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</si>
  <si>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</si>
  <si>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</si>
  <si>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</si>
  <si>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</si>
  <si>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</si>
  <si>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</si>
  <si>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</si>
  <si>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</si>
  <si>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</si>
  <si>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</si>
  <si>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</si>
  <si>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</si>
  <si>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</si>
  <si>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</si>
  <si>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</si>
  <si>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</si>
  <si>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</si>
  <si>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</si>
  <si>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</si>
  <si>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</si>
  <si>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</si>
  <si>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</si>
  <si>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</si>
  <si>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</si>
  <si>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</si>
  <si>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</si>
  <si>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</si>
  <si>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</si>
  <si>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</si>
  <si>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</si>
  <si>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</si>
  <si>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</si>
  <si>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</si>
  <si>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</si>
  <si>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</si>
  <si>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</si>
  <si>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</si>
  <si>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</si>
  <si>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</si>
  <si>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</si>
  <si>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</si>
  <si>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</si>
  <si>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</si>
  <si>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</si>
  <si>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</si>
  <si>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</si>
  <si>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</si>
  <si>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</si>
  <si>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</si>
  <si>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</si>
  <si>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</si>
  <si>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</si>
  <si>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</si>
  <si>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</si>
  <si>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</si>
  <si>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</si>
  <si>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</si>
  <si>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</si>
  <si>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</si>
  <si>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</si>
  <si>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</si>
  <si>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</si>
  <si>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</si>
  <si>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</si>
  <si>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</si>
  <si>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</si>
  <si>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</si>
  <si>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</si>
  <si>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</si>
  <si>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</si>
  <si>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</si>
  <si>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</si>
  <si>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</si>
  <si>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</si>
  <si>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</si>
  <si>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</si>
  <si>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</si>
  <si>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</si>
  <si>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</si>
  <si>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</si>
  <si>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</si>
  <si>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</si>
  <si>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</si>
  <si>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</si>
  <si>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</si>
  <si>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</si>
  <si>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</si>
  <si>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</si>
  <si>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</si>
  <si>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</si>
  <si>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</si>
  <si>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</si>
  <si>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</si>
  <si>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</si>
  <si>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</si>
  <si>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</si>
  <si>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</si>
  <si>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</si>
  <si>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</si>
  <si>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</si>
  <si>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</si>
  <si>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</si>
  <si>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</si>
  <si>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</si>
  <si>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</si>
  <si>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</si>
  <si>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</si>
  <si>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</si>
  <si>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</si>
  <si>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</si>
  <si>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</si>
  <si>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</si>
  <si>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</si>
  <si>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</si>
  <si>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</si>
  <si>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</si>
  <si>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</si>
  <si>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</si>
  <si>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</si>
  <si>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</si>
  <si>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</si>
  <si>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</si>
  <si>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</si>
  <si>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</si>
  <si>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</si>
  <si>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</si>
  <si>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</si>
  <si>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</si>
  <si>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</si>
  <si>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</si>
  <si>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</si>
  <si>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</si>
  <si>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</si>
  <si>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</si>
  <si>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</si>
  <si>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</si>
  <si>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</si>
  <si>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</si>
  <si>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</si>
  <si>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</si>
  <si>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</si>
  <si>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</si>
  <si>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</si>
  <si>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</si>
  <si>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</si>
  <si>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</si>
  <si>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</si>
  <si>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</si>
  <si>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</si>
  <si>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</si>
  <si>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</si>
  <si>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</si>
  <si>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</si>
  <si>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</si>
  <si>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</si>
  <si>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</si>
  <si>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</si>
  <si>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</si>
  <si>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</si>
  <si>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</si>
  <si>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</si>
  <si>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</si>
  <si>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</si>
  <si>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</si>
  <si>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</si>
  <si>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</si>
  <si>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</si>
  <si>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</si>
  <si>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</si>
  <si>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</si>
  <si>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</si>
  <si>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</si>
  <si>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</si>
  <si>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</si>
  <si>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</si>
  <si>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</si>
  <si>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</si>
  <si>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</si>
  <si>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</si>
  <si>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</si>
  <si>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</si>
  <si>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</si>
  <si>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</si>
  <si>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</si>
  <si>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</si>
  <si>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</si>
  <si>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</si>
  <si>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</si>
  <si>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</si>
  <si>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</si>
  <si>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</si>
  <si>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</si>
  <si>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</si>
  <si>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</si>
  <si>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</si>
  <si>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</si>
  <si>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</si>
  <si>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</si>
  <si>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</si>
  <si>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</si>
  <si>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</si>
  <si>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</si>
  <si>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</si>
  <si>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</si>
  <si>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</si>
  <si>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</si>
  <si>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</si>
  <si>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</si>
  <si>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</si>
  <si>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</si>
  <si>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</si>
  <si>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</si>
  <si>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</si>
  <si>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</si>
  <si>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</si>
  <si>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</si>
  <si>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</si>
  <si>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</si>
  <si>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</si>
  <si>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</si>
  <si>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</si>
  <si>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</si>
  <si>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</si>
  <si>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</si>
  <si>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</si>
  <si>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</si>
  <si>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</si>
  <si>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</si>
  <si>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</si>
  <si>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</si>
  <si>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</si>
  <si>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</si>
  <si>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</si>
  <si>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</si>
  <si>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</si>
  <si>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</si>
  <si>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</si>
  <si>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</si>
  <si>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</si>
  <si>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</si>
  <si>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</si>
  <si>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</si>
  <si>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</si>
  <si>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</si>
  <si>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</si>
  <si>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</si>
  <si>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</si>
  <si>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</si>
  <si>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</si>
  <si>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</si>
  <si>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</si>
  <si>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</si>
  <si>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</si>
  <si>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</si>
  <si>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</si>
  <si>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</si>
  <si>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</si>
  <si>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</si>
  <si>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</si>
  <si>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</si>
  <si>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</si>
  <si>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</si>
  <si>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</si>
  <si>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</si>
  <si>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</si>
  <si>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</si>
  <si>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</si>
  <si>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</si>
  <si>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</si>
  <si>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</si>
  <si>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</si>
  <si>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</si>
  <si>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</si>
  <si>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</si>
  <si>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</si>
  <si>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</si>
  <si>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</si>
  <si>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</si>
  <si>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</si>
  <si>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</si>
  <si>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</si>
  <si>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</si>
  <si>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</si>
  <si>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</si>
  <si>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</si>
  <si>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</si>
  <si>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</si>
  <si>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</si>
  <si>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</si>
  <si>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</si>
  <si>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</si>
  <si>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</si>
  <si>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</si>
  <si>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</si>
  <si>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</si>
  <si>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</si>
  <si>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</si>
  <si>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</si>
  <si>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</si>
  <si>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</si>
  <si>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</si>
  <si>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</si>
  <si>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</si>
  <si>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</si>
  <si>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</si>
  <si>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</si>
  <si>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</si>
  <si>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</si>
  <si>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</si>
  <si>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</si>
  <si>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</si>
  <si>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</si>
  <si>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</si>
  <si>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</si>
  <si>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</si>
  <si>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</si>
  <si>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</si>
  <si>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</si>
  <si>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</si>
  <si>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</si>
  <si>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</si>
  <si>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</si>
  <si>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</si>
  <si>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</si>
  <si>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</si>
  <si>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</si>
  <si>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</si>
  <si>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</si>
  <si>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</si>
  <si>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</si>
  <si>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</si>
  <si>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</si>
  <si>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</si>
  <si>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</si>
  <si>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</si>
  <si>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</si>
  <si>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</si>
  <si>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</si>
  <si>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</si>
  <si>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</si>
  <si>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</si>
  <si>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</si>
  <si>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</si>
  <si>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</si>
  <si>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</si>
  <si>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</si>
  <si>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</si>
  <si>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</si>
  <si>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</si>
  <si>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</si>
  <si>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</si>
  <si>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</si>
  <si>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</si>
  <si>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</si>
  <si>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</si>
  <si>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</si>
  <si>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</si>
  <si>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</si>
  <si>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</si>
  <si>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</si>
  <si>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</si>
  <si>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</si>
  <si>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</si>
  <si>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</si>
  <si>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</si>
  <si>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</si>
  <si>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</si>
  <si>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</si>
  <si>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</si>
  <si>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</si>
  <si>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</si>
  <si>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</si>
  <si>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</si>
  <si>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</si>
  <si>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</si>
  <si>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</si>
  <si>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</si>
  <si>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</si>
  <si>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</si>
  <si>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</si>
  <si>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</si>
  <si>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</si>
  <si>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</si>
  <si>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</si>
  <si>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</si>
  <si>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</si>
  <si>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</si>
  <si>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</si>
  <si>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</si>
  <si>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</si>
  <si>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</si>
  <si>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</si>
  <si>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</si>
  <si>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</si>
  <si>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</si>
  <si>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</si>
  <si>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</si>
  <si>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</si>
  <si>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</si>
  <si>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</si>
  <si>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</si>
  <si>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</si>
  <si>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</si>
  <si>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</si>
  <si>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</si>
  <si>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</si>
  <si>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</si>
  <si>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</si>
  <si>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</si>
  <si>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</si>
  <si>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</si>
  <si>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</si>
  <si>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</si>
  <si>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</si>
  <si>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</si>
  <si>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</si>
  <si>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</si>
  <si>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</si>
  <si>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</si>
  <si>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</si>
  <si>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</si>
  <si>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</si>
  <si>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</si>
  <si>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</si>
  <si>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</si>
  <si>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</si>
  <si>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</si>
  <si>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</si>
  <si>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</si>
  <si>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</si>
  <si>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</si>
  <si>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</si>
  <si>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</si>
  <si>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</si>
  <si>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</si>
  <si>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</si>
  <si>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</si>
  <si>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</si>
  <si>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</si>
  <si>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</si>
  <si>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</si>
  <si>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</si>
  <si>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</si>
  <si>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</si>
  <si>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</si>
  <si>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</si>
  <si>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</si>
  <si>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</si>
  <si>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</si>
  <si>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</si>
  <si>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</si>
  <si>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</si>
  <si>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</si>
  <si>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</si>
  <si>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</si>
  <si>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</si>
  <si>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</si>
  <si>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</si>
  <si>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</si>
  <si>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</si>
  <si>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</si>
  <si>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</si>
  <si>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</si>
  <si>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</si>
  <si>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</si>
  <si>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</si>
  <si>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</si>
  <si>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</si>
  <si>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</si>
  <si>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</si>
  <si>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</si>
  <si>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</si>
  <si>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</si>
  <si>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</si>
  <si>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</si>
  <si>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</si>
  <si>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</si>
  <si>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</si>
  <si>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</si>
  <si>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</si>
  <si>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</si>
  <si>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</si>
  <si>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</si>
  <si>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</si>
  <si>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</si>
  <si>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</si>
  <si>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</si>
  <si>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</si>
  <si>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</si>
  <si>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</si>
  <si>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</si>
  <si>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</si>
  <si>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</si>
  <si>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</si>
  <si>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</si>
  <si>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</si>
  <si>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</si>
  <si>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</si>
  <si>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</si>
  <si>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</si>
  <si>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</si>
  <si>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</si>
  <si>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</si>
  <si>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</si>
  <si>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</si>
  <si>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</si>
  <si>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</si>
  <si>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</si>
  <si>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</si>
  <si>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</si>
  <si>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</si>
  <si>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</si>
  <si>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</si>
  <si>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</si>
  <si>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</si>
  <si>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</si>
  <si>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</si>
  <si>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</si>
  <si>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</si>
  <si>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</si>
  <si>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</si>
  <si>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</si>
  <si>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</si>
  <si>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</si>
  <si>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</si>
  <si>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</si>
  <si>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</si>
  <si>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</si>
  <si>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</si>
  <si>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</si>
  <si>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</si>
  <si>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</si>
  <si>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</si>
  <si>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</si>
  <si>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</si>
  <si>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</si>
  <si>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</si>
  <si>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</si>
  <si>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</si>
  <si>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</si>
  <si>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</si>
  <si>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</si>
  <si>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</si>
  <si>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</si>
  <si>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</si>
  <si>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</si>
  <si>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</si>
  <si>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</si>
  <si>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</si>
  <si>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</si>
  <si>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</si>
  <si>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</si>
  <si>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</si>
  <si>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</si>
  <si>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</si>
  <si>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</si>
  <si>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</si>
  <si>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</si>
  <si>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</si>
  <si>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</si>
  <si>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</si>
  <si>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</si>
  <si>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</si>
  <si>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</si>
  <si>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</si>
  <si>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</si>
  <si>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</si>
  <si>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</si>
  <si>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</si>
  <si>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</si>
  <si>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</si>
  <si>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</si>
  <si>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</si>
  <si>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</si>
  <si>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</si>
  <si>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</si>
  <si>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</si>
  <si>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</si>
  <si>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</si>
  <si>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</si>
  <si>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</si>
  <si>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</si>
  <si>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</si>
  <si>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</si>
  <si>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</si>
  <si>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</si>
  <si>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</si>
  <si>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</si>
  <si>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</si>
  <si>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</si>
  <si>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</si>
  <si>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</si>
  <si>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</si>
  <si>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</si>
  <si>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</si>
  <si>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</si>
  <si>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</si>
  <si>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</si>
  <si>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</si>
  <si>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</si>
  <si>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</si>
  <si>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</si>
  <si>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</si>
  <si>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</si>
  <si>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</si>
  <si>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</si>
  <si>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</si>
  <si>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</si>
  <si>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</si>
  <si>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</si>
  <si>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</si>
  <si>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</si>
  <si>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</si>
  <si>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</si>
  <si>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</si>
  <si>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</si>
  <si>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</si>
  <si>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</si>
  <si>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</si>
  <si>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</si>
  <si>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</si>
  <si>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</si>
  <si>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</si>
  <si>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</si>
  <si>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</si>
  <si>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</si>
  <si>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</si>
  <si>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</si>
  <si>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</si>
  <si>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</si>
  <si>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</si>
  <si>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</si>
  <si>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</si>
  <si>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</si>
  <si>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</si>
  <si>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</si>
  <si>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</si>
  <si>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</si>
  <si>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</si>
  <si>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</si>
  <si>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</si>
  <si>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</si>
  <si>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</si>
  <si>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</si>
  <si>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</si>
  <si>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</si>
  <si>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</si>
  <si>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</si>
  <si>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</si>
  <si>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</si>
  <si>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</si>
  <si>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</si>
  <si>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</si>
  <si>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</si>
  <si>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</si>
  <si>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</si>
  <si>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</si>
  <si>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</si>
  <si>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</si>
  <si>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</si>
  <si>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</si>
  <si>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</si>
  <si>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</si>
  <si>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</si>
  <si>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</si>
  <si>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</si>
  <si>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</si>
  <si>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</si>
  <si>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</si>
  <si>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</si>
  <si>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</si>
  <si>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</si>
  <si>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</si>
  <si>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</si>
  <si>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</si>
  <si>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</si>
  <si>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</si>
  <si>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</si>
  <si>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</si>
  <si>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</si>
  <si>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</si>
  <si>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</si>
  <si>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</si>
  <si>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</si>
  <si>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</si>
  <si>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</si>
  <si>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</si>
  <si>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</si>
  <si>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</si>
  <si>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</si>
  <si>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</si>
  <si>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</si>
  <si>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</si>
  <si>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</si>
  <si>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</si>
  <si>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</si>
  <si>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</si>
  <si>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</si>
  <si>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</si>
  <si>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</si>
  <si>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</si>
  <si>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</si>
  <si>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</si>
  <si>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</si>
  <si>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</si>
  <si>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</si>
  <si>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</si>
  <si>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</si>
  <si>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</si>
  <si>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</si>
  <si>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</si>
  <si>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</si>
  <si>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</si>
  <si>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</si>
  <si>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</si>
  <si>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</si>
  <si>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</si>
  <si>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</si>
  <si>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</si>
  <si>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</si>
  <si>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</si>
  <si>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</si>
  <si>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</si>
  <si>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</si>
  <si>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</si>
  <si>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</si>
  <si>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</si>
  <si>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</si>
  <si>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</si>
  <si>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</si>
  <si>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</si>
  <si>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</si>
  <si>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</si>
  <si>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</si>
  <si>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</si>
  <si>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</si>
  <si>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</si>
  <si>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</si>
  <si>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</si>
  <si>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</si>
  <si>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</si>
  <si>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</si>
  <si>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</si>
  <si>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</si>
  <si>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</si>
  <si>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</si>
  <si>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</si>
  <si>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</si>
  <si>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</si>
  <si>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</si>
  <si>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</si>
  <si>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</si>
  <si>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</si>
  <si>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</si>
  <si>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</si>
  <si>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</si>
  <si>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</si>
  <si>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</si>
  <si>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</si>
  <si>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</si>
  <si>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</si>
  <si>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</si>
  <si>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</si>
  <si>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</si>
  <si>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</si>
  <si>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</si>
  <si>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</si>
  <si>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</si>
  <si>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</si>
  <si>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</si>
  <si>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</si>
  <si>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</si>
  <si>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</si>
  <si>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</si>
  <si>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</si>
  <si>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</si>
  <si>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</si>
  <si>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</si>
  <si>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</si>
  <si>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</si>
  <si>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</si>
  <si>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</si>
  <si>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</si>
  <si>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</si>
  <si>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</si>
  <si>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</si>
  <si>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</si>
  <si>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</si>
  <si>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</si>
  <si>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</si>
  <si>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</si>
  <si>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</si>
  <si>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</si>
  <si>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</si>
  <si>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</si>
  <si>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</si>
  <si>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</si>
  <si>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</si>
  <si>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</si>
  <si>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</si>
  <si>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</si>
  <si>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</si>
  <si>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</si>
  <si>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</si>
  <si>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</si>
  <si>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</si>
  <si>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</si>
  <si>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</si>
  <si>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</si>
  <si>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</si>
  <si>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</si>
  <si>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</si>
  <si>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</si>
  <si>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</si>
  <si>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</si>
  <si>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</si>
  <si>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</si>
  <si>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</si>
  <si>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</si>
  <si>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</si>
  <si>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</si>
  <si>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</si>
  <si>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</si>
  <si>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</si>
  <si>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</si>
  <si>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</si>
  <si>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</si>
  <si>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</si>
  <si>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</si>
  <si>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</si>
  <si>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</si>
  <si>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</si>
  <si>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</si>
  <si>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</si>
  <si>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</si>
  <si>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</si>
  <si>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</si>
  <si>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</si>
  <si>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</si>
  <si>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</si>
  <si>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</si>
  <si>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</si>
  <si>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</si>
  <si>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</si>
  <si>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</si>
  <si>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</si>
  <si>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</si>
  <si>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</si>
  <si>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</si>
  <si>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</si>
  <si>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</si>
  <si>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</si>
  <si>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</si>
  <si>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</si>
  <si>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</si>
  <si>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</si>
  <si>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</si>
  <si>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</si>
  <si>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</si>
  <si>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</si>
  <si>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</si>
  <si>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</si>
  <si>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</si>
  <si>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</si>
  <si>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</si>
  <si>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</si>
  <si>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</si>
  <si>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</si>
  <si>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</si>
  <si>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</si>
  <si>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</si>
  <si>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</si>
  <si>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</si>
  <si>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</si>
  <si>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</si>
  <si>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</si>
  <si>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</si>
  <si>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</si>
  <si>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</si>
  <si>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</si>
  <si>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</si>
  <si>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</si>
  <si>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</si>
  <si>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</si>
  <si>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</si>
  <si>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</si>
  <si>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</si>
  <si>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</si>
  <si>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</si>
  <si>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</si>
  <si>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</si>
  <si>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</si>
  <si>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</si>
  <si>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</si>
  <si>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</si>
  <si>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</si>
  <si>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</si>
  <si>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</si>
  <si>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</si>
  <si>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</si>
  <si>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</si>
  <si>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</si>
  <si>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</si>
  <si>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</si>
  <si>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</si>
  <si>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</si>
  <si>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</si>
  <si>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</si>
  <si>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</si>
  <si>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</si>
  <si>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</si>
  <si>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</si>
  <si>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</si>
  <si>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</si>
  <si>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</si>
  <si>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</si>
  <si>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</si>
  <si>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</si>
  <si>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</si>
  <si>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</si>
  <si>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</si>
  <si>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</si>
  <si>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</si>
  <si>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</si>
  <si>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</si>
  <si>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</si>
  <si>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</si>
  <si>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</si>
  <si>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</si>
  <si>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</si>
  <si>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</si>
  <si>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</si>
  <si>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</si>
  <si>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</si>
  <si>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</si>
  <si>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</si>
  <si>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</si>
  <si>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</si>
  <si>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</si>
  <si>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</si>
  <si>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</si>
  <si>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</si>
  <si>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</si>
  <si>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</si>
  <si>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</si>
  <si>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</si>
  <si>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</si>
  <si>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</si>
  <si>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</si>
  <si>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</si>
  <si>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</si>
  <si>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</si>
  <si>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</si>
  <si>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</si>
  <si>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</si>
  <si>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</si>
  <si>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</si>
  <si>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</si>
  <si>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</si>
  <si>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</si>
  <si>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</si>
  <si>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</si>
  <si>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</si>
  <si>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</si>
  <si>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</si>
  <si>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</si>
  <si>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</si>
  <si>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</si>
  <si>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</si>
  <si>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</si>
  <si>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</si>
  <si>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</si>
  <si>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</si>
  <si>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</si>
  <si>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</si>
  <si>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</si>
  <si>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</si>
  <si>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</si>
  <si>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</si>
  <si>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</si>
  <si>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</si>
  <si>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</si>
  <si>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</si>
  <si>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</si>
  <si>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</si>
  <si>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</si>
  <si>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</si>
  <si>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</si>
  <si>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</si>
  <si>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</si>
  <si>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</si>
  <si>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</si>
  <si>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</si>
  <si>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</si>
  <si>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</si>
  <si>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</si>
  <si>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</si>
  <si>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</si>
  <si>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</si>
  <si>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</si>
  <si>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</si>
  <si>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</si>
  <si>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</si>
  <si>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</si>
  <si>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</si>
  <si>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</si>
  <si>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</si>
  <si>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</si>
  <si>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</si>
  <si>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</si>
  <si>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</si>
  <si>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</si>
  <si>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</si>
  <si>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</si>
  <si>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</si>
  <si>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</si>
  <si>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</si>
  <si>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</si>
  <si>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</si>
  <si>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</si>
  <si>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</si>
  <si>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</si>
  <si>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</si>
  <si>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</si>
  <si>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</si>
  <si>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</si>
  <si>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</si>
  <si>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</si>
  <si>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</si>
  <si>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</si>
  <si>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</si>
  <si>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</si>
  <si>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</si>
  <si>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</si>
  <si>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</si>
  <si>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</si>
  <si>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</si>
  <si>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</si>
  <si>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</si>
  <si>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</si>
  <si>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</si>
  <si>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</si>
  <si>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</si>
  <si>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</si>
  <si>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</si>
  <si>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</si>
  <si>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</si>
  <si>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</si>
  <si>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</si>
  <si>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</si>
  <si>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</si>
  <si>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</si>
  <si>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</si>
  <si>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</si>
  <si>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</si>
  <si>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</si>
  <si>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</si>
  <si>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</si>
  <si>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</si>
  <si>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</si>
  <si>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</si>
  <si>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</si>
  <si>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</si>
  <si>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</si>
  <si>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</si>
  <si>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</si>
  <si>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</si>
  <si>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</si>
  <si>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</si>
  <si>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</si>
  <si>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</si>
  <si>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</si>
  <si>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</si>
  <si>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</si>
  <si>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</si>
  <si>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</si>
  <si>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</si>
  <si>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</si>
  <si>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</si>
  <si>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</si>
  <si>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</si>
  <si>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</si>
  <si>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</si>
  <si>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</si>
  <si>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</si>
  <si>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</si>
  <si>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</si>
  <si>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</si>
  <si>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</si>
  <si>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</si>
  <si>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</si>
  <si>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</si>
  <si>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</si>
  <si>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</si>
  <si>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</si>
  <si>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</si>
  <si>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</si>
  <si>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</si>
  <si>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</si>
  <si>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</si>
  <si>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</si>
  <si>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</si>
  <si>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</si>
  <si>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</si>
  <si>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</si>
  <si>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</si>
  <si>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</si>
  <si>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</si>
  <si>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</si>
  <si>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</si>
  <si>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</si>
  <si>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</si>
  <si>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</si>
  <si>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</si>
  <si>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</si>
  <si>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</si>
  <si>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</si>
  <si>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</si>
  <si>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</si>
  <si>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</si>
  <si>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</si>
  <si>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</si>
  <si>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</si>
  <si>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</si>
  <si>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</si>
  <si>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</si>
  <si>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</si>
  <si>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</si>
  <si>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</si>
  <si>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</si>
  <si>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</si>
  <si>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</si>
  <si>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</si>
  <si>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</si>
  <si>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</si>
  <si>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</si>
  <si>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</si>
  <si>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</si>
  <si>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</si>
  <si>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</si>
  <si>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</si>
  <si>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</si>
  <si>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</si>
  <si>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</si>
  <si>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</si>
  <si>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</si>
  <si>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</si>
  <si>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</si>
  <si>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</si>
  <si>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</si>
  <si>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</si>
  <si>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</si>
  <si>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</si>
  <si>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</si>
  <si>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</si>
  <si>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</si>
  <si>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</si>
  <si>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</si>
  <si>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</si>
  <si>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</si>
  <si>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</si>
  <si>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</si>
  <si>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</si>
  <si>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</si>
  <si>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</si>
  <si>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</si>
  <si>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</si>
  <si>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</si>
  <si>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</si>
  <si>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</si>
  <si>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</si>
  <si>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</si>
  <si>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</si>
  <si>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</si>
  <si>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</si>
  <si>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</si>
  <si>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</si>
  <si>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</si>
  <si>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</si>
  <si>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</si>
  <si>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</si>
  <si>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</si>
  <si>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</si>
  <si>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</si>
  <si>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</si>
  <si>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</si>
  <si>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</si>
  <si>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</si>
  <si>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</si>
  <si>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</si>
  <si>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</si>
  <si>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</si>
  <si>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</si>
  <si>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</si>
  <si>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</si>
  <si>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</si>
  <si>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</si>
  <si>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</si>
  <si>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</si>
  <si>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</si>
  <si>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</si>
  <si>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</si>
  <si>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</si>
  <si>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</si>
  <si>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</si>
  <si>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</si>
  <si>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</si>
  <si>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</si>
  <si>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</si>
  <si>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</si>
  <si>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</si>
  <si>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</si>
  <si>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</si>
  <si>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</si>
  <si>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</si>
  <si>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</si>
  <si>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</si>
  <si>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</si>
  <si>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</si>
  <si>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</si>
  <si>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</si>
  <si>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</si>
  <si>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</si>
  <si>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</si>
  <si>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</si>
  <si>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</si>
  <si>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</si>
  <si>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</si>
  <si>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</si>
  <si>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</si>
  <si>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</si>
  <si>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</si>
  <si>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</si>
  <si>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</si>
  <si>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</si>
  <si>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</si>
  <si>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</si>
  <si>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</si>
  <si>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</si>
  <si>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</si>
  <si>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</si>
  <si>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</si>
  <si>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</si>
  <si>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</si>
  <si>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</si>
  <si>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</si>
  <si>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</si>
  <si>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</si>
  <si>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</si>
  <si>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</si>
  <si>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</si>
  <si>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</si>
  <si>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</si>
  <si>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</si>
  <si>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</si>
  <si>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</si>
  <si>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</si>
  <si>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</si>
  <si>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</si>
  <si>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</si>
  <si>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</si>
  <si>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</si>
  <si>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</si>
  <si>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</si>
  <si>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</si>
  <si>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</si>
  <si>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</si>
  <si>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</si>
  <si>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</si>
  <si>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</si>
  <si>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</si>
  <si>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</si>
  <si>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</si>
  <si>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</si>
  <si>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</si>
  <si>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</si>
  <si>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</si>
  <si>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</si>
  <si>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</si>
  <si>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</si>
  <si>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</si>
  <si>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</si>
  <si>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</si>
  <si>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</si>
  <si>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</si>
  <si>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</si>
  <si>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</si>
  <si>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</si>
  <si>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</si>
  <si>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</si>
  <si>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</si>
  <si>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</si>
  <si>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</si>
  <si>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</si>
  <si>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</si>
  <si>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</si>
  <si>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</si>
  <si>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</si>
  <si>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</si>
  <si>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</si>
  <si>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</si>
  <si>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</si>
  <si>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</si>
  <si>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</si>
  <si>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</si>
  <si>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</si>
  <si>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</si>
  <si>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</si>
  <si>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</si>
  <si>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</si>
  <si>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</si>
  <si>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</si>
  <si>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</si>
  <si>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</si>
  <si>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</si>
  <si>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</si>
  <si>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</si>
  <si>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</si>
  <si>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</si>
  <si>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</si>
  <si>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</si>
  <si>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</si>
  <si>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</si>
  <si>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</si>
  <si>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</si>
  <si>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</si>
  <si>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</si>
  <si>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</si>
  <si>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</si>
  <si>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</si>
  <si>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</si>
  <si>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</si>
  <si>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</si>
  <si>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</si>
  <si>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</si>
  <si>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</si>
  <si>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</si>
  <si>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</si>
  <si>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</si>
  <si>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</si>
  <si>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</si>
  <si>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</si>
  <si>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</si>
  <si>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</si>
  <si>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</si>
  <si>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</si>
  <si>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</si>
  <si>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</si>
  <si>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</si>
  <si>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</si>
  <si>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</si>
  <si>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</si>
  <si>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</si>
  <si>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</si>
  <si>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</si>
  <si>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</si>
  <si>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</si>
  <si>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</si>
  <si>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</si>
  <si>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</si>
  <si>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</si>
  <si>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</si>
  <si>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</si>
  <si>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</si>
  <si>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</si>
  <si>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</si>
  <si>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</si>
  <si>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</si>
  <si>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</si>
  <si>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</si>
  <si>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</si>
  <si>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</si>
  <si>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</si>
  <si>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</si>
  <si>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</si>
  <si>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</si>
  <si>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</si>
  <si>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</si>
  <si>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</si>
  <si>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</si>
  <si>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</si>
  <si>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</si>
  <si>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</si>
  <si>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</si>
  <si>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</si>
  <si>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</si>
  <si>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</si>
  <si>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</si>
  <si>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</si>
  <si>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</si>
  <si>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</si>
  <si>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</si>
  <si>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</si>
  <si>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</si>
  <si>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</si>
  <si>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</si>
  <si>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</si>
  <si>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</si>
  <si>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</si>
  <si>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</si>
  <si>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</si>
  <si>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</si>
  <si>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</si>
  <si>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</si>
  <si>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</si>
  <si>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</si>
  <si>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</si>
  <si>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</si>
  <si>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</si>
  <si>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</si>
  <si>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</si>
  <si>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</si>
  <si>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</si>
  <si>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</si>
  <si>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</si>
  <si>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</si>
  <si>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</si>
  <si>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</si>
  <si>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</si>
  <si>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</si>
  <si>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</si>
  <si>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</si>
  <si>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</si>
  <si>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</si>
  <si>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</si>
  <si>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</si>
  <si>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</si>
  <si>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</si>
  <si>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</si>
  <si>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</si>
  <si>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</si>
  <si>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</si>
  <si>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</si>
  <si>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</si>
  <si>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</si>
  <si>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</si>
  <si>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</si>
  <si>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</si>
  <si>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</si>
  <si>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</si>
  <si>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</si>
  <si>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</si>
  <si>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</si>
  <si>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</si>
  <si>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</si>
  <si>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</si>
  <si>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</si>
  <si>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</si>
  <si>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</si>
  <si>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</si>
  <si>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</si>
  <si>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</si>
  <si>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</si>
  <si>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</si>
  <si>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</si>
  <si>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</si>
  <si>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</si>
  <si>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</si>
  <si>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</si>
  <si>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</si>
  <si>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</si>
  <si>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</si>
  <si>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</si>
  <si>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</si>
  <si>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</si>
  <si>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</si>
  <si>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</si>
  <si>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</si>
  <si>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</si>
  <si>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</si>
  <si>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</si>
  <si>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</si>
  <si>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</si>
  <si>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</si>
  <si>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</si>
  <si>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</si>
  <si>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</si>
  <si>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</si>
  <si>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</si>
  <si>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</si>
  <si>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</si>
  <si>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</si>
  <si>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</si>
  <si>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</si>
  <si>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</si>
  <si>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</si>
  <si>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</si>
  <si>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</si>
  <si>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</si>
  <si>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</si>
  <si>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</si>
  <si>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</si>
  <si>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</si>
  <si>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</si>
  <si>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</si>
  <si>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</si>
  <si>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</si>
  <si>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</si>
  <si>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</si>
  <si>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</si>
  <si>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</si>
  <si>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</si>
  <si>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</si>
  <si>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</si>
  <si>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</si>
  <si>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</si>
  <si>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</si>
  <si>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</si>
  <si>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</si>
  <si>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</si>
  <si>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</si>
  <si>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</si>
  <si>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</si>
  <si>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</si>
  <si>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</si>
  <si>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</si>
  <si>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</si>
  <si>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</si>
  <si>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</si>
  <si>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</si>
  <si>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</si>
  <si>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</si>
  <si>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</si>
  <si>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</si>
  <si>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</si>
  <si>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</si>
  <si>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</si>
  <si>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</si>
  <si>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</si>
  <si>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</si>
  <si>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</si>
  <si>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</si>
  <si>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</si>
  <si>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</si>
  <si>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</si>
  <si>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</si>
  <si>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</si>
  <si>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</si>
  <si>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</si>
  <si>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</si>
  <si>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</si>
  <si>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</si>
  <si>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</si>
  <si>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</si>
  <si>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</si>
  <si>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</si>
  <si>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</si>
  <si>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</si>
  <si>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</si>
  <si>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</si>
  <si>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</si>
  <si>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</si>
  <si>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</si>
  <si>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</si>
  <si>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</si>
  <si>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</si>
  <si>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</si>
  <si>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</si>
  <si>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</si>
  <si>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</si>
  <si>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</si>
  <si>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</si>
  <si>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</si>
  <si>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</si>
  <si>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</si>
  <si>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</si>
  <si>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</si>
  <si>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</si>
  <si>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</si>
  <si>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</si>
  <si>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</si>
  <si>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</si>
  <si>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</si>
  <si>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</si>
  <si>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</si>
  <si>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</si>
  <si>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</si>
  <si>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</si>
  <si>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</si>
  <si>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</si>
  <si>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</si>
  <si>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</si>
  <si>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</si>
  <si>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</si>
  <si>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</si>
  <si>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</si>
  <si>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</si>
  <si>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</si>
  <si>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</si>
  <si>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</si>
  <si>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</si>
  <si>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</si>
  <si>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</si>
  <si>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</si>
  <si>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</si>
  <si>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</si>
  <si>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</si>
  <si>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</si>
  <si>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</si>
  <si>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</si>
  <si>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</si>
  <si>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</si>
  <si>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</si>
  <si>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</si>
  <si>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</si>
  <si>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</si>
  <si>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</si>
  <si>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</si>
  <si>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</si>
  <si>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</si>
  <si>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</si>
  <si>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</si>
  <si>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</si>
  <si>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</si>
  <si>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</si>
  <si>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</si>
  <si>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</si>
  <si>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</si>
  <si>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</si>
  <si>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</si>
  <si>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</si>
  <si>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</si>
  <si>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</si>
  <si>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</si>
  <si>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</si>
  <si>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</si>
  <si>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</si>
  <si>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</si>
  <si>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</si>
  <si>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</si>
  <si>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</si>
  <si>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</si>
  <si>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</si>
  <si>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</si>
  <si>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</si>
  <si>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</si>
  <si>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</si>
  <si>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</si>
  <si>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</si>
  <si>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</si>
  <si>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</si>
  <si>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</si>
  <si>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</si>
  <si>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</si>
  <si>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</si>
  <si>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</si>
  <si>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</si>
  <si>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</si>
  <si>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</si>
  <si>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</si>
  <si>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</si>
  <si>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</si>
  <si>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</si>
  <si>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</si>
  <si>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</si>
  <si>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</si>
  <si>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</si>
  <si>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</si>
  <si>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</si>
  <si>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</si>
  <si>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</si>
  <si>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</si>
  <si>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</si>
  <si>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</si>
  <si>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</si>
  <si>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</si>
  <si>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</si>
  <si>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</si>
  <si>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</si>
  <si>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</si>
  <si>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</si>
  <si>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</si>
  <si>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</si>
  <si>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</si>
  <si>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</si>
  <si>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</si>
  <si>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</si>
  <si>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</si>
  <si>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</si>
  <si>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</si>
  <si>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</si>
  <si>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</si>
  <si>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</si>
  <si>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</si>
  <si>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</si>
  <si>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</si>
  <si>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</si>
  <si>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</si>
  <si>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</si>
  <si>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</si>
  <si>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</si>
  <si>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</si>
  <si>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</si>
  <si>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</si>
  <si>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</si>
  <si>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</si>
  <si>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</si>
  <si>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</si>
  <si>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</si>
  <si>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</si>
  <si>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</si>
  <si>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</si>
  <si>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</si>
  <si>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</si>
  <si>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</si>
  <si>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</si>
  <si>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</si>
  <si>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</si>
  <si>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</si>
  <si>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</si>
  <si>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</si>
  <si>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</si>
  <si>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</si>
  <si>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</si>
  <si>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</si>
  <si>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</si>
  <si>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</si>
  <si>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</si>
  <si>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</si>
  <si>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</si>
  <si>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</si>
  <si>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</si>
  <si>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</si>
  <si>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</si>
  <si>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</si>
  <si>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</si>
  <si>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</si>
  <si>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</si>
  <si>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</si>
  <si>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</si>
  <si>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</si>
  <si>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</si>
  <si>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</si>
  <si>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</si>
  <si>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</si>
  <si>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</si>
  <si>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</si>
  <si>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</si>
  <si>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</si>
  <si>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</si>
  <si>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</si>
  <si>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</si>
  <si>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</si>
  <si>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</si>
  <si>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</si>
  <si>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</si>
  <si>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</si>
  <si>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</si>
  <si>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</si>
  <si>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</si>
  <si>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</si>
  <si>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</si>
  <si>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</si>
  <si>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</si>
  <si>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</si>
  <si>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</si>
  <si>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</si>
  <si>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</si>
  <si>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</si>
  <si>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</si>
  <si>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</si>
  <si>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</si>
  <si>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</si>
  <si>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</si>
  <si>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</si>
  <si>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</si>
  <si>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</si>
  <si>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</si>
  <si>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</si>
  <si>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</si>
  <si>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</si>
  <si>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</si>
  <si>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</si>
  <si>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</si>
  <si>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</si>
  <si>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</si>
  <si>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</si>
  <si>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</si>
  <si>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</si>
  <si>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</si>
  <si>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</si>
  <si>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</si>
  <si>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</si>
  <si>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</si>
  <si>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</si>
  <si>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</si>
  <si>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</si>
  <si>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</si>
  <si>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</si>
  <si>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</si>
  <si>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</si>
  <si>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</si>
  <si>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</si>
  <si>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</si>
  <si>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</si>
  <si>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</si>
  <si>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</si>
  <si>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</si>
  <si>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</si>
  <si>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</si>
  <si>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</si>
  <si>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</si>
  <si>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</si>
  <si>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</si>
  <si>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</si>
  <si>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</si>
  <si>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</si>
  <si>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</si>
  <si>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</si>
  <si>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</si>
  <si>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</si>
  <si>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</si>
  <si>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</si>
  <si>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</si>
  <si>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</si>
  <si>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</si>
  <si>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</si>
  <si>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</si>
  <si>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</si>
  <si>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</si>
  <si>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</si>
  <si>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</si>
  <si>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</si>
  <si>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</si>
  <si>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</si>
  <si>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</si>
  <si>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</si>
  <si>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</si>
  <si>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</si>
  <si>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</si>
  <si>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</si>
  <si>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</si>
  <si>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</si>
  <si>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</si>
  <si>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</si>
  <si>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</si>
  <si>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</si>
  <si>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</si>
  <si>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</si>
  <si>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</si>
  <si>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</si>
  <si>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</si>
  <si>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</si>
  <si>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</si>
  <si>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</si>
  <si>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</si>
  <si>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</si>
  <si>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</si>
  <si>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</si>
  <si>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</si>
  <si>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</si>
  <si>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</si>
  <si>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</si>
  <si>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</si>
  <si>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</si>
  <si>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</si>
  <si>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</si>
  <si>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</si>
  <si>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</si>
  <si>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</si>
  <si>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</si>
  <si>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</si>
  <si>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</si>
  <si>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</si>
  <si>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</si>
  <si>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</si>
  <si>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</si>
  <si>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</si>
  <si>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</si>
  <si>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</si>
  <si>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</si>
  <si>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</si>
  <si>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</si>
  <si>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</si>
  <si>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</si>
  <si>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</si>
  <si>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</si>
  <si>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</si>
  <si>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</si>
  <si>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</si>
  <si>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</si>
  <si>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</si>
  <si>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</si>
  <si>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</si>
  <si>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</si>
  <si>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</si>
  <si>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</si>
  <si>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</si>
  <si>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</si>
  <si>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</si>
  <si>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</si>
  <si>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</si>
  <si>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</si>
  <si>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</si>
  <si>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</si>
  <si>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</si>
  <si>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</si>
  <si>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</si>
  <si>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</si>
  <si>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</si>
  <si>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</si>
  <si>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</si>
  <si>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</si>
  <si>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</si>
  <si>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</si>
  <si>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</si>
  <si>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</si>
  <si>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</si>
  <si>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</si>
  <si>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</si>
  <si>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</si>
  <si>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</si>
  <si>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</si>
  <si>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</si>
  <si>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</si>
  <si>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</si>
  <si>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</si>
  <si>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</si>
  <si>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</si>
  <si>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</si>
  <si>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</si>
  <si>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</si>
  <si>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</si>
  <si>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</si>
  <si>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</si>
  <si>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</si>
  <si>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</si>
  <si>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</si>
  <si>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</si>
  <si>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</si>
  <si>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</si>
  <si>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</si>
  <si>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</si>
  <si>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</si>
  <si>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</si>
  <si>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</si>
  <si>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</si>
  <si>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</si>
  <si>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</si>
  <si>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</si>
  <si>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</si>
  <si>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</si>
  <si>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</si>
  <si>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</si>
  <si>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</si>
  <si>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</si>
  <si>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</si>
  <si>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</si>
  <si>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</si>
  <si>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</si>
  <si>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</si>
  <si>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</si>
  <si>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</si>
  <si>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</si>
  <si>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</si>
  <si>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</si>
  <si>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</si>
  <si>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</si>
  <si>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</si>
  <si>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</si>
  <si>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</si>
  <si>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</si>
  <si>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</si>
  <si>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</si>
  <si>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</si>
  <si>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</si>
  <si>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</si>
  <si>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</si>
  <si>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</si>
  <si>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</si>
  <si>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</si>
  <si>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</si>
  <si>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</si>
  <si>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</si>
  <si>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</si>
  <si>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</si>
  <si>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</si>
  <si>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</si>
  <si>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</si>
  <si>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</si>
  <si>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</si>
  <si>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</si>
  <si>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</si>
  <si>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</si>
  <si>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</si>
  <si>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</si>
  <si>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</si>
  <si>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</si>
  <si>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</si>
  <si>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</si>
  <si>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</si>
  <si>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</si>
  <si>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</si>
  <si>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</si>
  <si>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</si>
  <si>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</si>
  <si>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</si>
  <si>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</si>
  <si>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</si>
  <si>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</si>
  <si>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</si>
  <si>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</si>
  <si>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</si>
  <si>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</si>
  <si>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</si>
  <si>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</si>
  <si>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</si>
  <si>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</si>
  <si>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</si>
  <si>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</si>
  <si>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</si>
  <si>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</si>
  <si>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</si>
  <si>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</si>
  <si>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</si>
  <si>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</si>
  <si>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</si>
  <si>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</si>
  <si>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</si>
  <si>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</si>
  <si>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</si>
  <si>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</si>
  <si>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</si>
  <si>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</si>
  <si>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</si>
  <si>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</si>
  <si>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</si>
  <si>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</si>
  <si>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</si>
  <si>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</si>
  <si>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</si>
  <si>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</si>
  <si>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</si>
  <si>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</si>
  <si>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</si>
  <si>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</si>
  <si>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</si>
  <si>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</si>
  <si>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</si>
  <si>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</si>
  <si>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</si>
  <si>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</si>
  <si>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</si>
  <si>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</si>
  <si>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</si>
  <si>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</si>
  <si>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</si>
  <si>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</si>
  <si>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</si>
  <si>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</si>
  <si>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</si>
  <si>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</si>
  <si>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</si>
  <si>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</si>
  <si>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</si>
  <si>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</si>
  <si>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</si>
  <si>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</si>
  <si>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</si>
  <si>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</si>
  <si>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</si>
  <si>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</si>
  <si>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</si>
  <si>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</si>
  <si>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</si>
  <si>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</si>
  <si>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</si>
  <si>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</si>
  <si>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</si>
  <si>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</si>
  <si>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</si>
  <si>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</si>
  <si>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</si>
  <si>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</si>
  <si>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</si>
  <si>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</si>
  <si>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</si>
  <si>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</si>
  <si>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</si>
  <si>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</si>
  <si>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</si>
  <si>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</si>
  <si>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</si>
  <si>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</si>
  <si>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</si>
  <si>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</si>
  <si>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</si>
  <si>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</si>
  <si>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</si>
  <si>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</si>
  <si>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</si>
  <si>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</si>
  <si>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</si>
  <si>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</si>
  <si>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</si>
  <si>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</si>
  <si>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</si>
  <si>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</si>
  <si>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</si>
  <si>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</si>
  <si>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</si>
  <si>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</si>
  <si>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</si>
  <si>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</si>
  <si>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</si>
  <si>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</si>
  <si>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</si>
  <si>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</si>
  <si>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</si>
  <si>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</si>
  <si>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</si>
  <si>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</si>
  <si>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</si>
  <si>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</si>
  <si>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</si>
  <si>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</si>
  <si>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</si>
  <si>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</si>
  <si>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</si>
  <si>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</si>
  <si>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</si>
  <si>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</si>
  <si>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</si>
  <si>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</si>
  <si>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</si>
  <si>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</si>
  <si>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</si>
  <si>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</si>
  <si>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</si>
  <si>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</si>
  <si>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</si>
  <si>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</si>
  <si>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</si>
  <si>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</si>
  <si>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</si>
  <si>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</si>
  <si>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</si>
  <si>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</si>
  <si>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</si>
  <si>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</si>
  <si>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</si>
  <si>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</si>
  <si>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</si>
  <si>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</si>
  <si>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</si>
  <si>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</si>
  <si>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</si>
  <si>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</si>
  <si>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</si>
  <si>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</si>
  <si>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</si>
  <si>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</si>
  <si>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</si>
  <si>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</si>
  <si>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</si>
  <si>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</si>
  <si>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</si>
  <si>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</si>
  <si>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</si>
  <si>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</si>
  <si>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</si>
  <si>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</si>
  <si>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</si>
  <si>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</si>
  <si>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</si>
  <si>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</si>
  <si>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</si>
  <si>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</si>
  <si>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</si>
  <si>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</si>
  <si>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</si>
  <si>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</si>
  <si>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</si>
  <si>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</si>
  <si>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</si>
  <si>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</si>
  <si>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</si>
  <si>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</si>
  <si>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</si>
  <si>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</si>
  <si>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</si>
  <si>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</si>
  <si>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</si>
  <si>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</si>
  <si>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</si>
  <si>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</si>
  <si>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</si>
  <si>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</si>
  <si>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</si>
  <si>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</si>
  <si>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</si>
  <si>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</si>
  <si>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</si>
  <si>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</si>
  <si>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</si>
  <si>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</si>
  <si>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</si>
  <si>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</si>
  <si>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</si>
  <si>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</si>
  <si>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</si>
  <si>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</si>
  <si>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</si>
  <si>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</si>
  <si>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</si>
  <si>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</si>
  <si>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</si>
  <si>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</si>
  <si>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</si>
  <si>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</si>
  <si>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</si>
  <si>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</si>
  <si>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</si>
  <si>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</si>
  <si>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</si>
  <si>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</si>
  <si>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</si>
  <si>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</si>
  <si>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</si>
  <si>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</si>
  <si>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</si>
  <si>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</si>
  <si>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</si>
  <si>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</si>
  <si>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</si>
  <si>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</si>
  <si>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</si>
  <si>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</si>
  <si>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</si>
  <si>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</si>
  <si>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</si>
  <si>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</si>
  <si>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</si>
  <si>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</si>
  <si>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</si>
  <si>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</si>
  <si>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</si>
  <si>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</si>
  <si>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</si>
  <si>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</si>
  <si>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</si>
  <si>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</si>
  <si>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</si>
  <si>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</si>
  <si>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</si>
  <si>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</si>
  <si>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</si>
  <si>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</si>
  <si>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</si>
  <si>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</si>
  <si>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</si>
  <si>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</si>
  <si>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</si>
  <si>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</si>
  <si>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</si>
  <si>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</si>
  <si>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</si>
  <si>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</si>
  <si>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</si>
  <si>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</si>
  <si>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</si>
  <si>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</si>
  <si>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</si>
  <si>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</si>
  <si>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</si>
  <si>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</si>
  <si>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</si>
  <si>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</si>
  <si>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</si>
  <si>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</si>
  <si>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</si>
  <si>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</si>
  <si>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</si>
  <si>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</si>
  <si>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</si>
  <si>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</si>
  <si>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</si>
  <si>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</si>
  <si>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</si>
  <si>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</si>
  <si>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</si>
  <si>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</si>
  <si>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</si>
  <si>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</si>
  <si>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</si>
  <si>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</si>
  <si>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</si>
  <si>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</si>
  <si>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</si>
  <si>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</si>
  <si>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</si>
  <si>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</si>
  <si>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</si>
  <si>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</si>
  <si>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</si>
  <si>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</si>
  <si>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</si>
  <si>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</si>
  <si>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</si>
  <si>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</si>
  <si>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</si>
  <si>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</si>
  <si>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</si>
  <si>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</si>
  <si>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</si>
  <si>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</si>
  <si>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</si>
  <si>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</si>
  <si>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</si>
  <si>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</si>
  <si>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</si>
  <si>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</si>
  <si>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</si>
  <si>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</si>
  <si>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</si>
  <si>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</si>
  <si>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</si>
  <si>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</si>
  <si>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</si>
  <si>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</si>
  <si>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</si>
  <si>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</si>
  <si>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</si>
  <si>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</si>
  <si>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</si>
  <si>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</si>
  <si>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</si>
  <si>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</si>
  <si>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</si>
  <si>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</si>
  <si>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</si>
  <si>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</si>
  <si>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</si>
  <si>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</si>
  <si>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</si>
  <si>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</si>
  <si>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</si>
  <si>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</si>
  <si>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</si>
  <si>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</si>
  <si>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</si>
  <si>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</si>
  <si>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</si>
  <si>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</si>
  <si>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</si>
  <si>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</si>
  <si>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</si>
  <si>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</si>
  <si>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</si>
  <si>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</si>
  <si>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</si>
  <si>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</si>
  <si>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</si>
  <si>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</si>
  <si>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</si>
  <si>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</si>
  <si>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</si>
  <si>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</si>
  <si>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</si>
  <si>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</si>
  <si>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</si>
  <si>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</si>
  <si>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</si>
  <si>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</si>
  <si>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</si>
  <si>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</si>
  <si>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</si>
  <si>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</si>
  <si>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</si>
  <si>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</si>
  <si>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</si>
  <si>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</si>
  <si>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</si>
  <si>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</si>
  <si>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</si>
  <si>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</si>
  <si>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</si>
  <si>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</si>
  <si>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</si>
  <si>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</si>
  <si>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</si>
  <si>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</si>
  <si>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</si>
  <si>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</si>
  <si>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</si>
  <si>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</si>
  <si>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</si>
  <si>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</si>
  <si>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</si>
  <si>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</si>
  <si>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</si>
  <si>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</si>
  <si>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</si>
  <si>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</si>
  <si>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</si>
  <si>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</si>
  <si>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</si>
  <si>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</si>
  <si>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</si>
  <si>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</si>
  <si>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</si>
  <si>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</si>
  <si>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</si>
  <si>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</si>
  <si>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</si>
  <si>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</si>
  <si>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</si>
  <si>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</si>
  <si>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</si>
  <si>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</si>
  <si>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</si>
  <si>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</si>
  <si>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</si>
  <si>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</si>
  <si>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</si>
  <si>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</si>
  <si>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</si>
  <si>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</si>
  <si>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</si>
  <si>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</si>
  <si>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</si>
  <si>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</si>
  <si>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</si>
  <si>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</si>
  <si>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</si>
  <si>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</si>
  <si>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</si>
  <si>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</si>
  <si>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</si>
  <si>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</si>
  <si>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</si>
  <si>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</si>
  <si>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</si>
  <si>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</si>
  <si>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</si>
  <si>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</si>
  <si>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</si>
  <si>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</si>
  <si>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</si>
  <si>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</si>
  <si>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</si>
  <si>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</si>
  <si>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</si>
  <si>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</si>
  <si>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</si>
  <si>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</si>
  <si>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</si>
  <si>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</si>
  <si>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</si>
  <si>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</si>
  <si>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</si>
  <si>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</si>
  <si>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</si>
  <si>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</si>
  <si>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</si>
  <si>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</si>
  <si>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</si>
  <si>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</si>
  <si>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</si>
  <si>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</si>
  <si>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</si>
  <si>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</si>
  <si>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</si>
  <si>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</si>
  <si>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</si>
  <si>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</si>
  <si>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</si>
  <si>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</si>
  <si>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</si>
  <si>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</si>
  <si>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</si>
  <si>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</si>
  <si>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</si>
  <si>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</si>
  <si>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</si>
  <si>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</si>
  <si>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</si>
  <si>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</si>
  <si>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</si>
  <si>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</si>
  <si>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</si>
  <si>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</si>
  <si>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</si>
  <si>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</si>
  <si>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</si>
  <si>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</si>
  <si>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</si>
  <si>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</si>
  <si>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</si>
  <si>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</si>
  <si>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</si>
  <si>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</si>
  <si>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</si>
  <si>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</si>
  <si>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</si>
  <si>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</si>
  <si>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</si>
  <si>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</si>
  <si>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</si>
  <si>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</si>
  <si>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</si>
  <si>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</si>
  <si>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</si>
  <si>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</si>
  <si>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</si>
  <si>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</si>
  <si>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</si>
  <si>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</si>
  <si>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</si>
  <si>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</si>
  <si>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</si>
  <si>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</si>
  <si>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</si>
  <si>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</si>
  <si>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</si>
  <si>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</si>
  <si>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</si>
  <si>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</si>
  <si>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</si>
  <si>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</si>
  <si>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</si>
  <si>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</si>
  <si>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</si>
  <si>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</si>
  <si>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</si>
  <si>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</si>
  <si>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</si>
  <si>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</si>
  <si>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</si>
  <si>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</si>
  <si>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</si>
  <si>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</si>
  <si>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</si>
  <si>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</si>
  <si>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</si>
  <si>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</si>
  <si>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</si>
  <si>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</si>
  <si>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</si>
  <si>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</si>
  <si>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</si>
  <si>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</si>
  <si>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</si>
  <si>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</si>
  <si>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</si>
  <si>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</si>
  <si>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</si>
  <si>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</si>
  <si>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</si>
  <si>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</si>
  <si>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</si>
  <si>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</si>
  <si>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</si>
  <si>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</si>
  <si>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</si>
  <si>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</si>
  <si>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</si>
  <si>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</si>
  <si>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</si>
  <si>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</si>
  <si>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</si>
  <si>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</si>
  <si>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</si>
  <si>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</si>
  <si>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</si>
  <si>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</si>
  <si>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</si>
  <si>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</si>
  <si>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</si>
  <si>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</si>
  <si>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</si>
  <si>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</si>
  <si>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</si>
  <si>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</si>
  <si>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</si>
  <si>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</si>
  <si>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</si>
  <si>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</si>
  <si>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</si>
  <si>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</si>
  <si>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</si>
  <si>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</si>
  <si>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</si>
  <si>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</si>
  <si>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</si>
  <si>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</si>
  <si>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</si>
  <si>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</si>
  <si>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</si>
  <si>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</si>
  <si>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</si>
  <si>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</si>
  <si>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</si>
  <si>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</si>
  <si>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</si>
  <si>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</si>
  <si>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</si>
  <si>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</si>
  <si>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</si>
  <si>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</si>
  <si>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</si>
  <si>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</si>
  <si>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</si>
  <si>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</si>
  <si>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</si>
  <si>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</si>
  <si>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</si>
  <si>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</si>
  <si>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</si>
  <si>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</si>
  <si>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</si>
  <si>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</si>
  <si>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</si>
  <si>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</si>
  <si>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</si>
  <si>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</si>
  <si>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</si>
  <si>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</si>
  <si>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</si>
  <si>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</si>
  <si>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</si>
  <si>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</si>
  <si>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</si>
  <si>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</si>
  <si>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</si>
  <si>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</si>
  <si>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</si>
  <si>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</si>
  <si>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</si>
  <si>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</si>
  <si>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</si>
  <si>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</si>
  <si>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</si>
  <si>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</si>
  <si>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</si>
  <si>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</si>
  <si>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</si>
  <si>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</si>
  <si>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</si>
  <si>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</si>
  <si>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</si>
  <si>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</si>
  <si>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</si>
  <si>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</si>
  <si>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</si>
  <si>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</si>
  <si>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</si>
  <si>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</si>
  <si>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</si>
  <si>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</si>
  <si>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</si>
  <si>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</si>
  <si>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</si>
  <si>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</si>
  <si>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</si>
  <si>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</si>
  <si>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</si>
  <si>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</si>
  <si>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</si>
  <si>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</si>
  <si>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</si>
  <si>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</si>
  <si>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</si>
  <si>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</si>
  <si>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</si>
  <si>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</si>
  <si>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</si>
  <si>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</si>
  <si>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</si>
  <si>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</si>
  <si>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</si>
  <si>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</si>
  <si>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</si>
  <si>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</si>
  <si>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</si>
  <si>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</si>
  <si>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</si>
  <si>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</si>
  <si>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</si>
  <si>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</si>
  <si>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</si>
  <si>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</si>
  <si>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</si>
  <si>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</si>
  <si>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</si>
  <si>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</si>
  <si>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</si>
  <si>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</si>
  <si>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</si>
  <si>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</si>
  <si>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</si>
  <si>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</si>
  <si>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</si>
  <si>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</si>
  <si>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</si>
  <si>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</si>
  <si>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</si>
  <si>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</si>
  <si>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</si>
  <si>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</si>
  <si>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</si>
  <si>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</si>
  <si>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</si>
  <si>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</si>
  <si>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</si>
  <si>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</si>
  <si>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</si>
  <si>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</si>
  <si>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</si>
  <si>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</si>
  <si>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</si>
  <si>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</si>
  <si>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</si>
  <si>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</si>
  <si>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</si>
  <si>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</si>
  <si>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</si>
  <si>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</si>
  <si>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</si>
  <si>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</si>
  <si>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</si>
  <si>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</si>
  <si>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</si>
  <si>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</si>
  <si>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</si>
  <si>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</si>
  <si>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</si>
  <si>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</si>
  <si>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</si>
  <si>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</si>
  <si>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</si>
  <si>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</si>
  <si>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</si>
  <si>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</si>
  <si>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</si>
  <si>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</si>
  <si>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</si>
  <si>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</si>
  <si>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</si>
  <si>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</si>
  <si>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</si>
  <si>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</si>
  <si>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</si>
  <si>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</si>
  <si>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</si>
  <si>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</si>
  <si>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</si>
  <si>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</si>
  <si>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</si>
  <si>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</si>
  <si>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</si>
  <si>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</si>
  <si>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</si>
  <si>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</si>
  <si>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</si>
  <si>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</si>
  <si>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</si>
  <si>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</si>
  <si>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</si>
  <si>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</si>
  <si>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</si>
  <si>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</si>
  <si>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</si>
  <si>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</si>
  <si>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</si>
  <si>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</si>
  <si>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</si>
  <si>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</si>
  <si>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</si>
  <si>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</si>
  <si>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</si>
  <si>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</si>
  <si>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</si>
  <si>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</si>
  <si>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</si>
  <si>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</si>
  <si>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</si>
  <si>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</si>
  <si>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</si>
  <si>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</si>
  <si>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</si>
  <si>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</si>
  <si>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</si>
  <si>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</si>
  <si>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</si>
  <si>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</si>
  <si>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</si>
  <si>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</si>
  <si>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</si>
  <si>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</si>
  <si>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</si>
  <si>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</si>
  <si>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</si>
  <si>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</si>
  <si>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</si>
  <si>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</si>
  <si>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</si>
  <si>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</si>
  <si>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</si>
  <si>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</si>
  <si>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</si>
  <si>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</si>
  <si>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</si>
  <si>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</si>
  <si>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</si>
  <si>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</si>
  <si>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</si>
  <si>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</si>
  <si>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</si>
  <si>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</si>
  <si>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</si>
  <si>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</si>
  <si>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</si>
  <si>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</si>
  <si>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</si>
  <si>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</si>
  <si>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</si>
  <si>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</si>
  <si>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</si>
  <si>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</si>
  <si>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</si>
  <si>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</si>
  <si>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</si>
  <si>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</si>
  <si>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</si>
  <si>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</si>
  <si>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</si>
  <si>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</si>
  <si>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</si>
  <si>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</si>
  <si>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</si>
  <si>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</si>
  <si>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</si>
  <si>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</si>
  <si>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</si>
  <si>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</si>
  <si>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</si>
  <si>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</si>
  <si>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</si>
  <si>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</si>
  <si>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</si>
  <si>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</si>
  <si>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</si>
  <si>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</si>
  <si>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</si>
  <si>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</si>
  <si>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</si>
  <si>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</si>
  <si>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</si>
  <si>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</si>
  <si>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</si>
  <si>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</si>
  <si>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</si>
  <si>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</si>
  <si>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</si>
  <si>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</si>
  <si>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</si>
  <si>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</si>
  <si>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</si>
  <si>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</si>
  <si>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</si>
  <si>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</si>
  <si>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</si>
  <si>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</si>
  <si>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</si>
  <si>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</si>
  <si>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</si>
  <si>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</si>
  <si>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</si>
  <si>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</si>
  <si>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</si>
  <si>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</si>
  <si>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</si>
  <si>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</si>
  <si>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</si>
  <si>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</si>
  <si>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</si>
  <si>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</si>
  <si>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</si>
  <si>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</si>
  <si>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</si>
  <si>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</si>
  <si>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</si>
  <si>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</si>
  <si>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</si>
  <si>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</si>
  <si>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</si>
  <si>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</si>
  <si>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</si>
  <si>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</si>
  <si>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</si>
  <si>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</si>
  <si>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</si>
  <si>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</si>
  <si>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</si>
  <si>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</si>
  <si>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</si>
  <si>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</si>
  <si>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</si>
  <si>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</si>
  <si>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</si>
  <si>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</si>
  <si>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</si>
  <si>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</si>
  <si>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</si>
  <si>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</si>
  <si>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</si>
  <si>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</si>
  <si>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</si>
  <si>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</si>
  <si>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</si>
  <si>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</si>
  <si>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</si>
  <si>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</si>
  <si>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</si>
  <si>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</si>
  <si>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</si>
  <si>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</si>
  <si>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</si>
  <si>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</si>
  <si>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</si>
  <si>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</si>
  <si>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</si>
  <si>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</si>
  <si>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</si>
  <si>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</si>
  <si>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</si>
  <si>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</si>
  <si>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</si>
  <si>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</si>
  <si>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</si>
  <si>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</si>
  <si>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</si>
  <si>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</si>
  <si>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</si>
  <si>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</si>
  <si>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</si>
  <si>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</si>
  <si>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</si>
  <si>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</si>
  <si>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</si>
  <si>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</si>
  <si>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</si>
  <si>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</si>
  <si>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</si>
  <si>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</si>
  <si>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</si>
  <si>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</si>
  <si>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</si>
  <si>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</si>
  <si>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</si>
  <si>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</si>
  <si>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</si>
  <si>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</si>
  <si>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</si>
  <si>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</si>
  <si>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</si>
  <si>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</si>
  <si>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</si>
  <si>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</si>
  <si>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</si>
  <si>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</si>
  <si>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</si>
  <si>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</si>
  <si>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</si>
  <si>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</si>
  <si>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</si>
  <si>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</si>
  <si>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</si>
  <si>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</si>
  <si>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</si>
  <si>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</si>
  <si>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</si>
  <si>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</si>
  <si>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</si>
  <si>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</si>
  <si>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</si>
  <si>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</si>
  <si>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</si>
  <si>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</si>
  <si>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</si>
  <si>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</si>
  <si>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</si>
  <si>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</si>
  <si>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</si>
  <si>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</si>
  <si>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</si>
  <si>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</si>
  <si>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</si>
  <si>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</si>
  <si>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</si>
  <si>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</si>
  <si>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</si>
  <si>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</si>
  <si>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</si>
  <si>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</si>
  <si>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</si>
  <si>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</si>
  <si>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</si>
  <si>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</si>
  <si>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</si>
  <si>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</si>
  <si>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</si>
  <si>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</si>
  <si>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</si>
  <si>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</si>
  <si>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</si>
  <si>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</si>
  <si>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</si>
  <si>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</si>
  <si>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</si>
  <si>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</si>
  <si>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</si>
  <si>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</si>
  <si>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</si>
  <si>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</si>
  <si>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</si>
  <si>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</si>
  <si>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</si>
  <si>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</si>
  <si>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</si>
  <si>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</si>
  <si>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</si>
  <si>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</si>
  <si>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</si>
  <si>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</si>
  <si>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</si>
  <si>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</si>
  <si>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</si>
  <si>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</si>
  <si>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</si>
  <si>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</si>
  <si>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</si>
  <si>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</si>
  <si>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</si>
  <si>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</si>
  <si>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</si>
  <si>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</si>
  <si>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</si>
  <si>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</si>
  <si>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</si>
  <si>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</si>
  <si>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</si>
  <si>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</si>
  <si>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</si>
  <si>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</si>
  <si>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</si>
  <si>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</si>
  <si>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</si>
  <si>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</si>
  <si>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</si>
  <si>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</si>
  <si>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</si>
  <si>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</si>
  <si>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</si>
  <si>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</si>
  <si>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</si>
  <si>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</si>
  <si>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</si>
  <si>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</si>
  <si>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</si>
  <si>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</si>
  <si>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</si>
  <si>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</si>
  <si>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</si>
  <si>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</si>
  <si>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</si>
  <si>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</si>
  <si>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</si>
  <si>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</si>
  <si>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</si>
  <si>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</si>
  <si>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</si>
  <si>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</si>
  <si>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</si>
  <si>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</si>
  <si>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</si>
  <si>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</si>
  <si>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</si>
  <si>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</si>
  <si>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</si>
  <si>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</si>
  <si>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</si>
  <si>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</si>
  <si>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</si>
  <si>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</si>
  <si>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</si>
  <si>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</si>
  <si>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</si>
  <si>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</si>
  <si>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</si>
  <si>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</si>
  <si>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</si>
  <si>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</si>
  <si>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</si>
  <si>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</si>
  <si>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</si>
  <si>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</si>
  <si>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</si>
  <si>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</si>
  <si>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</si>
  <si>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</si>
  <si>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</si>
  <si>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</si>
  <si>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</si>
  <si>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</si>
  <si>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</si>
  <si>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</si>
  <si>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</si>
  <si>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</si>
  <si>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</si>
  <si>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</si>
  <si>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</si>
  <si>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</si>
  <si>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</si>
  <si>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</si>
  <si>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</si>
  <si>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</si>
  <si>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</si>
  <si>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</si>
  <si>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</si>
  <si>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</si>
  <si>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</si>
  <si>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</si>
  <si>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</si>
  <si>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</si>
  <si>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</si>
  <si>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</si>
  <si>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</si>
  <si>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</si>
  <si>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</si>
  <si>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</si>
  <si>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</si>
  <si>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</si>
  <si>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</si>
  <si>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</si>
  <si>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</si>
  <si>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</si>
  <si>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</si>
  <si>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</si>
  <si>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</si>
  <si>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</si>
  <si>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</si>
  <si>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</si>
  <si>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</si>
  <si>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</si>
  <si>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</si>
  <si>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</si>
  <si>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</si>
  <si>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</si>
  <si>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</si>
  <si>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</si>
  <si>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</si>
  <si>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</si>
  <si>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</si>
  <si>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</si>
  <si>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</si>
  <si>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</si>
  <si>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</si>
  <si>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</si>
  <si>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</si>
  <si>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</si>
  <si>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</si>
  <si>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</si>
  <si>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</si>
  <si>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</si>
  <si>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</si>
  <si>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</si>
  <si>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</si>
  <si>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</si>
  <si>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</si>
  <si>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</si>
  <si>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</si>
  <si>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</si>
  <si>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</si>
  <si>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</si>
  <si>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</si>
  <si>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</si>
  <si>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</si>
  <si>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</si>
  <si>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</si>
  <si>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</si>
  <si>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</si>
  <si>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</si>
  <si>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</si>
  <si>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</si>
  <si>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</si>
  <si>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</si>
  <si>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</si>
  <si>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</si>
  <si>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</si>
  <si>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</si>
  <si>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</si>
  <si>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</si>
  <si>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</si>
  <si>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</si>
  <si>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</si>
  <si>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</si>
  <si>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</si>
  <si>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</si>
  <si>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</si>
  <si>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</si>
  <si>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</si>
  <si>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</si>
  <si>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</si>
  <si>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</si>
  <si>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</si>
  <si>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</si>
  <si>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</si>
  <si>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</si>
  <si>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</si>
  <si>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</si>
  <si>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</si>
  <si>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</si>
  <si>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</si>
  <si>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</si>
  <si>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</si>
  <si>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</si>
  <si>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</si>
  <si>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</si>
  <si>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</si>
  <si>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</si>
  <si>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</si>
  <si>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</si>
  <si>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</si>
  <si>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</si>
  <si>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</si>
  <si>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</si>
  <si>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</si>
  <si>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</si>
  <si>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</si>
  <si>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</si>
  <si>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</si>
  <si>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</si>
  <si>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</si>
  <si>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</si>
  <si>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</si>
  <si>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</si>
  <si>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</si>
  <si>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</si>
  <si>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</si>
  <si>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</si>
  <si>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</si>
  <si>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</si>
  <si>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</si>
  <si>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</si>
  <si>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</si>
  <si>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</si>
  <si>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</si>
  <si>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</si>
  <si>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</si>
  <si>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</si>
  <si>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</si>
  <si>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</si>
  <si>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</si>
  <si>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</si>
  <si>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</si>
  <si>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</si>
  <si>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</si>
  <si>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</si>
  <si>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</si>
  <si>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</si>
  <si>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</si>
  <si>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</si>
  <si>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</si>
  <si>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</si>
  <si>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</si>
  <si>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</si>
  <si>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</si>
  <si>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</si>
  <si>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</si>
  <si>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</si>
  <si>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</si>
  <si>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</si>
  <si>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</si>
  <si>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</si>
  <si>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</si>
  <si>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</si>
  <si>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</si>
  <si>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</si>
  <si>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</si>
  <si>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</si>
  <si>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</si>
  <si>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</si>
  <si>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</si>
  <si>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</si>
  <si>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</si>
  <si>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</si>
  <si>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</si>
  <si>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</si>
  <si>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</si>
  <si>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</si>
  <si>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</si>
  <si>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</si>
  <si>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</si>
  <si>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</si>
  <si>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</si>
  <si>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</si>
  <si>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</si>
  <si>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</si>
  <si>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</si>
  <si>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</si>
  <si>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</si>
  <si>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</si>
  <si>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</si>
  <si>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</si>
  <si>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</si>
  <si>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</si>
  <si>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</si>
  <si>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</si>
  <si>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</si>
  <si>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</si>
  <si>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</si>
  <si>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</si>
  <si>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</si>
  <si>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</si>
  <si>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</si>
  <si>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</si>
  <si>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</si>
  <si>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</si>
  <si>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</si>
  <si>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</si>
  <si>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</si>
  <si>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</si>
  <si>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</si>
  <si>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</si>
  <si>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</si>
  <si>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</si>
  <si>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</si>
  <si>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</si>
  <si>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</si>
  <si>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</si>
  <si>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</si>
  <si>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</si>
  <si>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</si>
  <si>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</si>
  <si>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</si>
  <si>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</si>
  <si>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</si>
  <si>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</si>
  <si>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</si>
  <si>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</si>
  <si>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</si>
  <si>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</si>
  <si>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</si>
  <si>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</si>
  <si>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</si>
  <si>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</si>
  <si>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</si>
  <si>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</si>
  <si>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</si>
  <si>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</si>
  <si>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</si>
  <si>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</si>
  <si>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</si>
  <si>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</si>
  <si>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</si>
  <si>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</si>
  <si>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</si>
  <si>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</si>
  <si>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</si>
  <si>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</si>
  <si>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</si>
  <si>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</si>
  <si>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</si>
  <si>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</si>
  <si>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</si>
  <si>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</si>
  <si>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</si>
  <si>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</si>
  <si>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</si>
  <si>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</si>
  <si>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</si>
  <si>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</si>
  <si>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</si>
  <si>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</si>
  <si>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</si>
  <si>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</si>
  <si>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</si>
  <si>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</si>
  <si>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</si>
  <si>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</si>
  <si>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</si>
  <si>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</si>
  <si>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</si>
  <si>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</si>
  <si>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</si>
  <si>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</si>
  <si>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</si>
  <si>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</si>
  <si>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</si>
  <si>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</si>
  <si>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</si>
  <si>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</si>
  <si>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</si>
  <si>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</si>
  <si>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</si>
  <si>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</si>
  <si>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</si>
  <si>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</si>
  <si>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</si>
  <si>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</si>
  <si>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</si>
  <si>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</si>
  <si>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</si>
  <si>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</si>
  <si>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</si>
  <si>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</si>
  <si>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</si>
  <si>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</si>
  <si>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</si>
  <si>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</si>
  <si>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</si>
  <si>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</si>
  <si>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</si>
  <si>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</si>
  <si>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</si>
  <si>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</si>
  <si>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</si>
  <si>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</si>
  <si>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</si>
  <si>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</si>
  <si>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</si>
  <si>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</si>
  <si>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</si>
  <si>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</si>
  <si>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</si>
  <si>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</si>
  <si>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</si>
  <si>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</si>
  <si>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</si>
  <si>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</si>
  <si>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</si>
  <si>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</si>
  <si>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</si>
  <si>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</si>
  <si>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</si>
  <si>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</si>
  <si>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</si>
  <si>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</si>
  <si>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</si>
  <si>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</si>
  <si>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</si>
  <si>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</si>
  <si>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</si>
  <si>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</si>
  <si>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</si>
  <si>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</si>
  <si>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</si>
  <si>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</si>
  <si>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</si>
  <si>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</si>
  <si>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</si>
  <si>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</si>
  <si>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</si>
  <si>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</si>
  <si>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</si>
  <si>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</si>
  <si>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</si>
  <si>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</si>
  <si>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</si>
  <si>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</si>
  <si>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</si>
  <si>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</si>
  <si>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</si>
  <si>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</si>
  <si>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</si>
  <si>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</si>
  <si>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</si>
  <si>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</si>
  <si>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</si>
  <si>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</si>
  <si>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</si>
  <si>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</si>
  <si>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</si>
  <si>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</si>
  <si>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</si>
  <si>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</si>
  <si>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</si>
  <si>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</si>
  <si>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</si>
  <si>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</si>
  <si>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</si>
  <si>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</si>
  <si>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</si>
  <si>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</si>
  <si>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</si>
  <si>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</si>
  <si>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</si>
  <si>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</si>
  <si>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</si>
  <si>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</si>
  <si>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</si>
  <si>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</si>
  <si>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</si>
  <si>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</si>
  <si>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</si>
  <si>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</si>
  <si>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</si>
  <si>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</si>
  <si>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</si>
  <si>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</si>
  <si>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</si>
  <si>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</si>
  <si>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</si>
  <si>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</si>
  <si>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</si>
  <si>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</si>
  <si>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</si>
  <si>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</si>
  <si>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</si>
  <si>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</si>
  <si>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</si>
  <si>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</si>
  <si>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</si>
  <si>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</si>
  <si>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</si>
  <si>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</si>
  <si>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</si>
  <si>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</si>
  <si>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</si>
  <si>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</si>
  <si>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</si>
  <si>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</si>
  <si>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</si>
  <si>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</si>
  <si>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</si>
  <si>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</si>
  <si>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</si>
  <si>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</si>
  <si>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</si>
  <si>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</si>
  <si>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</si>
  <si>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</si>
  <si>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</si>
  <si>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</si>
  <si>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</si>
  <si>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</si>
  <si>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</si>
  <si>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</si>
  <si>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</si>
  <si>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</si>
  <si>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</si>
  <si>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</si>
  <si>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</si>
  <si>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</si>
  <si>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</si>
  <si>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</si>
  <si>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</si>
  <si>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</si>
  <si>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</si>
  <si>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</si>
  <si>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</si>
  <si>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</si>
  <si>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</si>
  <si>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</si>
  <si>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</si>
  <si>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</si>
  <si>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</si>
  <si>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</si>
  <si>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</si>
  <si>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</si>
  <si>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</si>
  <si>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</si>
  <si>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</si>
  <si>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</si>
  <si>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</si>
  <si>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</si>
  <si>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</si>
  <si>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</si>
  <si>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</si>
  <si>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</si>
  <si>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</si>
  <si>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</si>
  <si>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</si>
  <si>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</si>
  <si>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</si>
  <si>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</si>
  <si>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</si>
  <si>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</si>
  <si>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</si>
  <si>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</si>
  <si>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</si>
  <si>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</si>
  <si>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</si>
  <si>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</si>
  <si>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</si>
  <si>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</si>
  <si>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</si>
  <si>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</si>
  <si>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</si>
  <si>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</si>
  <si>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</si>
  <si>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</si>
  <si>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</si>
  <si>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</si>
  <si>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</si>
  <si>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</si>
  <si>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</si>
  <si>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</si>
  <si>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</si>
  <si>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</si>
  <si>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</si>
  <si>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</si>
  <si>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</si>
  <si>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</si>
  <si>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</si>
  <si>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</si>
  <si>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</si>
  <si>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</si>
  <si>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</si>
  <si>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</si>
  <si>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</si>
  <si>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</si>
  <si>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</si>
  <si>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</si>
  <si>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</si>
  <si>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</si>
  <si>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</si>
  <si>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</si>
  <si>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</si>
  <si>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</si>
  <si>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</si>
  <si>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</si>
  <si>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</si>
  <si>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</si>
  <si>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</si>
  <si>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</si>
  <si>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</si>
  <si>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</si>
  <si>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</si>
  <si>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</si>
  <si>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</si>
  <si>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</si>
  <si>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</si>
  <si>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</si>
  <si>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</si>
  <si>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</si>
  <si>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</si>
  <si>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</si>
  <si>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</si>
  <si>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</si>
  <si>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</si>
  <si>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</si>
  <si>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</si>
  <si>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</si>
  <si>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</si>
  <si>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</si>
  <si>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</si>
  <si>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</si>
  <si>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</si>
  <si>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</si>
  <si>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</si>
  <si>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</si>
  <si>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</si>
  <si>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</si>
  <si>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</si>
  <si>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</si>
  <si>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</si>
  <si>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</si>
  <si>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</si>
  <si>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</si>
  <si>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</si>
  <si>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</si>
  <si>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</si>
  <si>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</si>
  <si>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</si>
  <si>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</si>
  <si>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</si>
  <si>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</si>
  <si>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</si>
  <si>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</si>
  <si>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</si>
  <si>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</si>
  <si>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</si>
  <si>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</si>
  <si>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</si>
  <si>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</si>
  <si>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</si>
  <si>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</si>
  <si>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</si>
  <si>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</si>
  <si>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</si>
  <si>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</si>
  <si>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</si>
  <si>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</si>
  <si>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</si>
  <si>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</si>
  <si>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</si>
  <si>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</si>
  <si>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</si>
  <si>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</si>
  <si>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</si>
  <si>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</si>
  <si>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</si>
  <si>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</si>
  <si>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</si>
  <si>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</si>
  <si>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</si>
  <si>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</si>
  <si>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</si>
  <si>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</si>
  <si>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</si>
  <si>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</si>
  <si>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</si>
  <si>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</si>
  <si>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</si>
  <si>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</si>
  <si>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</si>
  <si>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</si>
  <si>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</si>
  <si>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</si>
  <si>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</si>
  <si>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</si>
  <si>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</si>
  <si>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</si>
  <si>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</si>
  <si>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</si>
  <si>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</si>
  <si>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</si>
  <si>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</si>
  <si>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</si>
  <si>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</si>
  <si>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</si>
  <si>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</si>
  <si>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</si>
  <si>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</si>
  <si>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</si>
  <si>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</si>
  <si>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</si>
  <si>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</si>
  <si>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</si>
  <si>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</si>
  <si>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</si>
  <si>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</si>
  <si>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</si>
  <si>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</si>
  <si>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</si>
  <si>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</si>
  <si>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</si>
  <si>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</si>
  <si>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</si>
  <si>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</si>
  <si>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</si>
  <si>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</si>
  <si>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</si>
  <si>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</si>
  <si>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</si>
  <si>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</si>
  <si>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</si>
  <si>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</si>
  <si>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</si>
  <si>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</si>
  <si>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</si>
  <si>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</si>
  <si>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</si>
  <si>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</si>
  <si>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</si>
  <si>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</si>
  <si>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</si>
  <si>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</si>
  <si>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</si>
  <si>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</si>
  <si>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</si>
  <si>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</si>
  <si>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</si>
  <si>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</si>
  <si>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</si>
  <si>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</si>
  <si>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</si>
  <si>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</si>
  <si>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</si>
  <si>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</si>
  <si>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</si>
  <si>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</si>
  <si>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</si>
  <si>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</si>
  <si>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</si>
  <si>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</si>
  <si>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</si>
  <si>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</si>
  <si>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</si>
  <si>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</si>
  <si>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</si>
  <si>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</si>
  <si>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</si>
  <si>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</si>
  <si>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</si>
  <si>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</si>
  <si>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</si>
  <si>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</si>
  <si>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</si>
  <si>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</si>
  <si>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</si>
  <si>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</si>
  <si>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</si>
  <si>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</si>
  <si>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</si>
  <si>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</si>
  <si>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</si>
  <si>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</si>
  <si>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</si>
  <si>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</si>
  <si>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</si>
  <si>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</si>
  <si>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</si>
  <si>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</si>
  <si>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</si>
  <si>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</si>
  <si>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</si>
  <si>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</si>
  <si>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</si>
  <si>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</si>
  <si>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</si>
  <si>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</si>
  <si>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</si>
  <si>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</si>
  <si>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</si>
  <si>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</si>
  <si>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</si>
  <si>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</si>
  <si>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</si>
  <si>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</si>
  <si>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</si>
  <si>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</si>
  <si>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</si>
  <si>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</si>
  <si>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</si>
  <si>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</si>
  <si>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</si>
  <si>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</si>
  <si>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</si>
  <si>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</si>
  <si>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</si>
  <si>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</si>
  <si>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</si>
  <si>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</si>
  <si>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</si>
  <si>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</si>
  <si>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</si>
  <si>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</si>
  <si>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</si>
  <si>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</si>
  <si>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</si>
  <si>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</si>
  <si>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</si>
  <si>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</si>
  <si>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</si>
  <si>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</si>
  <si>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</si>
  <si>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</si>
  <si>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</si>
  <si>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</si>
  <si>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</si>
  <si>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</si>
  <si>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</si>
  <si>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</si>
  <si>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</si>
  <si>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</si>
  <si>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</si>
  <si>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</si>
  <si>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</si>
  <si>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</si>
  <si>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</si>
  <si>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</si>
  <si>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</si>
  <si>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</si>
  <si>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</si>
  <si>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</si>
  <si>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</si>
  <si>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</si>
  <si>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</si>
  <si>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</si>
  <si>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</si>
  <si>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</si>
  <si>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</si>
  <si>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</si>
  <si>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</si>
  <si>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</si>
  <si>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</si>
  <si>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</si>
  <si>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</si>
  <si>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</si>
  <si>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</si>
  <si>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</si>
  <si>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</si>
  <si>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</si>
  <si>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</si>
  <si>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</si>
  <si>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</si>
  <si>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</si>
  <si>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</si>
  <si>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</si>
  <si>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</si>
  <si>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</si>
  <si>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</si>
  <si>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</si>
  <si>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</si>
  <si>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</si>
  <si>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</si>
  <si>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</si>
  <si>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</si>
  <si>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</si>
  <si>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</si>
  <si>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</si>
  <si>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</si>
  <si>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</si>
  <si>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</si>
  <si>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</si>
  <si>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</si>
  <si>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</si>
  <si>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</si>
  <si>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</si>
  <si>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</si>
  <si>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</si>
  <si>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</si>
  <si>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</si>
  <si>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</si>
  <si>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</si>
  <si>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</si>
  <si>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</si>
  <si>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</si>
  <si>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</si>
  <si>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</si>
  <si>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</si>
  <si>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</si>
  <si>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</si>
  <si>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</si>
  <si>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</si>
  <si>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</si>
  <si>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</si>
  <si>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</si>
  <si>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</si>
  <si>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</si>
  <si>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</si>
  <si>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</si>
  <si>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</si>
  <si>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</si>
  <si>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</si>
  <si>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</si>
  <si>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</si>
  <si>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</si>
  <si>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</si>
  <si>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</si>
  <si>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</si>
  <si>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</si>
  <si>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</si>
  <si>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</si>
  <si>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</si>
  <si>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</si>
  <si>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</si>
  <si>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</si>
  <si>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</si>
  <si>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</si>
  <si>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</si>
  <si>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</si>
  <si>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</si>
  <si>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</si>
  <si>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</si>
  <si>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</si>
  <si>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</si>
  <si>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</si>
  <si>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</si>
  <si>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</si>
  <si>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</si>
  <si>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</si>
  <si>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</si>
  <si>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</si>
  <si>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</si>
  <si>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</si>
  <si>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</si>
  <si>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</si>
  <si>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</si>
  <si>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</si>
  <si>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</si>
  <si>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</si>
  <si>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</si>
  <si>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</si>
  <si>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</si>
  <si>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</si>
  <si>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</si>
  <si>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</si>
  <si>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</si>
  <si>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</si>
  <si>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</si>
  <si>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</si>
  <si>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</si>
  <si>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</si>
  <si>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</si>
  <si>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</si>
  <si>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</si>
  <si>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</si>
  <si>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</si>
  <si>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</si>
  <si>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</si>
  <si>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</si>
  <si>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</si>
  <si>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</si>
  <si>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</si>
  <si>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</si>
  <si>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</si>
  <si>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</si>
  <si>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</si>
  <si>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</si>
  <si>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</si>
  <si>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</si>
  <si>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</si>
  <si>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</si>
  <si>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</si>
  <si>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</si>
  <si>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</si>
  <si>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</si>
  <si>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</si>
  <si>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</si>
  <si>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</si>
  <si>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</si>
  <si>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</si>
  <si>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</si>
  <si>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</si>
  <si>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</si>
  <si>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</si>
  <si>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</si>
  <si>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</si>
  <si>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</si>
  <si>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</si>
  <si>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</si>
  <si>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</si>
  <si>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</si>
  <si>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</si>
  <si>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</si>
  <si>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</si>
  <si>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</si>
  <si>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</si>
  <si>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</si>
  <si>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</si>
  <si>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</si>
  <si>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</si>
  <si>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</si>
  <si>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</si>
  <si>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</si>
  <si>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</si>
  <si>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</si>
  <si>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</si>
  <si>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</si>
  <si>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</si>
  <si>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</si>
  <si>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</si>
  <si>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</si>
  <si>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</si>
  <si>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</si>
  <si>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</si>
  <si>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</si>
  <si>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</si>
  <si>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</si>
  <si>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</si>
  <si>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</si>
  <si>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</si>
  <si>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</si>
  <si>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</si>
  <si>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</si>
  <si>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</si>
  <si>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</si>
  <si>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</si>
  <si>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</si>
  <si>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</si>
  <si>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</si>
  <si>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</si>
  <si>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</si>
  <si>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</si>
  <si>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</si>
  <si>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</si>
  <si>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</si>
  <si>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</si>
  <si>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</si>
  <si>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</si>
  <si>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</si>
  <si>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</si>
  <si>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</si>
  <si>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</si>
  <si>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</si>
  <si>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</si>
  <si>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</si>
  <si>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</si>
  <si>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</si>
  <si>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</si>
  <si>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</si>
  <si>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</si>
  <si>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</si>
  <si>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</si>
  <si>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</si>
  <si>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</si>
  <si>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</si>
  <si>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</si>
  <si>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</si>
  <si>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</si>
  <si>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</si>
  <si>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</si>
  <si>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</si>
  <si>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</si>
  <si>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</si>
  <si>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</si>
  <si>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</si>
  <si>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</si>
  <si>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</si>
  <si>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</si>
  <si>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</si>
  <si>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</si>
  <si>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</si>
  <si>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</si>
  <si>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</si>
  <si>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</si>
  <si>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</si>
  <si>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</si>
  <si>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</si>
  <si>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</si>
  <si>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</si>
  <si>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</si>
  <si>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</si>
  <si>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</si>
  <si>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</si>
  <si>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</si>
  <si>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</si>
  <si>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</si>
  <si>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</si>
  <si>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</si>
  <si>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</si>
  <si>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</si>
  <si>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</si>
  <si>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</si>
  <si>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</si>
  <si>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</si>
  <si>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</si>
  <si>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</si>
  <si>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</si>
  <si>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</si>
  <si>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</si>
  <si>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</si>
  <si>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</si>
  <si>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</si>
  <si>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</si>
  <si>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</si>
  <si>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</si>
  <si>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</si>
  <si>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</si>
  <si>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</si>
  <si>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</si>
  <si>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</si>
  <si>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</si>
  <si>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</si>
  <si>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</si>
  <si>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</si>
  <si>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</si>
  <si>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</si>
  <si>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</si>
  <si>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</si>
  <si>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</si>
  <si>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</si>
  <si>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</si>
  <si>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</si>
  <si>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</si>
  <si>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</si>
  <si>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</si>
  <si>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</si>
  <si>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</si>
  <si>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</si>
  <si>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</si>
  <si>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</si>
  <si>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</si>
  <si>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</si>
  <si>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</si>
  <si>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</si>
  <si>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</si>
  <si>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</si>
  <si>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</si>
  <si>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</si>
  <si>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</si>
  <si>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</si>
  <si>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</si>
  <si>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</si>
  <si>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</si>
  <si>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</si>
  <si>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</si>
  <si>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</si>
  <si>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</si>
  <si>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</si>
  <si>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</si>
  <si>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</si>
  <si>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</si>
  <si>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</si>
  <si>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</si>
  <si>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</si>
  <si>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</si>
  <si>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</si>
  <si>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</si>
  <si>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</si>
  <si>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</si>
  <si>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</si>
  <si>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</si>
  <si>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</si>
  <si>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</si>
  <si>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</si>
  <si>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</si>
  <si>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</si>
  <si>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</si>
  <si>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</si>
  <si>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</si>
  <si>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</si>
  <si>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</si>
  <si>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</si>
  <si>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</si>
  <si>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</si>
  <si>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</si>
  <si>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</si>
  <si>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</si>
  <si>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</si>
  <si>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</si>
  <si>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</si>
  <si>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</si>
  <si>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</si>
  <si>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</si>
  <si>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</si>
  <si>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</si>
  <si>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</si>
  <si>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</si>
  <si>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</si>
  <si>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</si>
  <si>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</si>
  <si>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</si>
  <si>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</si>
  <si>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</si>
  <si>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</si>
  <si>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</si>
  <si>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</si>
  <si>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</si>
  <si>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</si>
  <si>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</si>
  <si>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</si>
  <si>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</si>
  <si>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</si>
  <si>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</si>
  <si>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</si>
  <si>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</si>
  <si>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</si>
  <si>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</si>
  <si>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</si>
  <si>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</si>
  <si>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</si>
  <si>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</si>
  <si>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</si>
  <si>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</si>
  <si>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</si>
  <si>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</si>
  <si>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</si>
  <si>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</si>
  <si>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</si>
  <si>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</si>
  <si>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</si>
  <si>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</si>
  <si>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</si>
  <si>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</si>
  <si>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</si>
  <si>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</si>
  <si>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</si>
  <si>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</si>
  <si>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</si>
  <si>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</si>
  <si>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</si>
  <si>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</si>
  <si>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</si>
  <si>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</si>
  <si>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</si>
  <si>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</si>
  <si>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</si>
  <si>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</si>
  <si>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</si>
  <si>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</si>
  <si>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</si>
  <si>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</si>
  <si>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</si>
  <si>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</si>
  <si>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</si>
  <si>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</si>
  <si>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</si>
  <si>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</si>
  <si>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</si>
  <si>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</si>
  <si>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</si>
  <si>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</si>
  <si>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</si>
  <si>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</si>
  <si>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</si>
  <si>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</si>
  <si>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</si>
  <si>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</si>
  <si>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</si>
  <si>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</si>
  <si>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</si>
  <si>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</si>
  <si>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</si>
  <si>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</si>
  <si>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</si>
  <si>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</si>
  <si>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</si>
  <si>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</si>
  <si>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</si>
  <si>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</si>
  <si>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</si>
  <si>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</si>
  <si>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</si>
  <si>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</si>
  <si>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</si>
  <si>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</si>
  <si>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</si>
  <si>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</si>
  <si>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</si>
  <si>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</si>
  <si>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</si>
  <si>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</si>
  <si>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</si>
  <si>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</si>
  <si>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</si>
  <si>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</si>
  <si>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</si>
  <si>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</si>
  <si>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</si>
  <si>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</si>
  <si>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</si>
  <si>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</si>
  <si>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</si>
  <si>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</si>
  <si>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</si>
  <si>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</si>
  <si>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</si>
  <si>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</si>
  <si>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</si>
  <si>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</si>
  <si>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</si>
  <si>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</si>
  <si>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</si>
  <si>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</si>
  <si>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</si>
  <si>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</si>
  <si>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</si>
  <si>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</si>
  <si>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</si>
  <si>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</si>
  <si>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</si>
  <si>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</si>
  <si>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</si>
  <si>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</si>
  <si>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</si>
  <si>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</si>
  <si>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</si>
  <si>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</si>
  <si>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</si>
  <si>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</si>
  <si>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</si>
  <si>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</si>
  <si>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</si>
  <si>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</si>
  <si>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</si>
  <si>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</si>
  <si>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</si>
  <si>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</si>
  <si>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</si>
  <si>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</si>
  <si>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</si>
  <si>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</si>
  <si>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</si>
  <si>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</si>
  <si>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</si>
  <si>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</si>
  <si>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</si>
  <si>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</si>
  <si>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</si>
  <si>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</si>
  <si>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</si>
  <si>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</si>
  <si>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</si>
  <si>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</si>
  <si>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</si>
  <si>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</si>
  <si>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</si>
  <si>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</si>
  <si>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</si>
  <si>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</si>
  <si>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</si>
  <si>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</si>
  <si>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</si>
  <si>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</si>
  <si>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</si>
  <si>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</si>
  <si>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</si>
  <si>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</si>
  <si>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</si>
  <si>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</si>
  <si>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</si>
  <si>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</si>
  <si>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</si>
  <si>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</si>
  <si>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</si>
  <si>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</si>
  <si>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</si>
  <si>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</si>
  <si>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</si>
  <si>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</si>
  <si>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</si>
  <si>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</si>
  <si>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</si>
  <si>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</si>
  <si>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</si>
  <si>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</si>
  <si>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</si>
  <si>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</si>
  <si>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</si>
  <si>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</si>
  <si>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</si>
  <si>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</si>
  <si>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</si>
  <si>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</si>
  <si>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</si>
  <si>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</si>
  <si>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</si>
  <si>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</si>
  <si>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</si>
  <si>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</si>
  <si>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</si>
  <si>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</si>
  <si>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</si>
  <si>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</si>
  <si>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</si>
  <si>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</si>
  <si>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</si>
  <si>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</si>
  <si>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</si>
  <si>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</si>
  <si>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</si>
  <si>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</si>
  <si>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</si>
  <si>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</si>
  <si>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</si>
  <si>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</si>
  <si>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</si>
  <si>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</si>
  <si>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</si>
  <si>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</si>
  <si>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</si>
  <si>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</si>
  <si>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</si>
  <si>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</si>
  <si>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</si>
  <si>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</si>
  <si>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</si>
  <si>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</si>
  <si>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</si>
  <si>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</si>
  <si>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</si>
  <si>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</si>
  <si>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</si>
  <si>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</si>
  <si>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</si>
  <si>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</si>
  <si>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</si>
  <si>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</si>
  <si>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</si>
  <si>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</si>
  <si>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</si>
  <si>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</si>
  <si>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</si>
  <si>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</si>
  <si>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</si>
  <si>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</si>
  <si>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</si>
  <si>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</si>
  <si>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</si>
  <si>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</si>
  <si>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</si>
  <si>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</si>
  <si>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</si>
  <si>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</si>
  <si>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</si>
  <si>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</si>
  <si>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</si>
  <si>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</si>
  <si>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</si>
  <si>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</si>
  <si>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</si>
  <si>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</si>
  <si>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</si>
  <si>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</si>
  <si>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</si>
  <si>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</si>
  <si>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</si>
  <si>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</si>
  <si>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</si>
  <si>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</si>
  <si>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</si>
  <si>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</si>
  <si>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</si>
  <si>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</si>
  <si>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</si>
  <si>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</si>
  <si>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</si>
  <si>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</si>
  <si>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</si>
  <si>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</si>
  <si>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</si>
  <si>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</si>
  <si>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</si>
  <si>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</si>
  <si>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</si>
  <si>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</si>
  <si>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</si>
  <si>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</si>
  <si>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</si>
  <si>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</si>
  <si>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</si>
  <si>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</si>
  <si>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</si>
  <si>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</si>
  <si>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</si>
  <si>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</si>
  <si>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</si>
  <si>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</si>
  <si>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</si>
  <si>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</si>
  <si>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</si>
  <si>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</si>
  <si>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</si>
  <si>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</si>
  <si>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</si>
  <si>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</si>
  <si>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</si>
  <si>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</si>
  <si>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</si>
  <si>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</si>
  <si>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</si>
  <si>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</si>
  <si>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</si>
  <si>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</si>
  <si>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</si>
  <si>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</si>
  <si>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</si>
  <si>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</si>
  <si>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</si>
  <si>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</si>
  <si>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</si>
  <si>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</si>
  <si>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</si>
  <si>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</si>
  <si>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</si>
  <si>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</si>
  <si>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</si>
  <si>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</si>
  <si>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</si>
  <si>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</si>
  <si>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</si>
  <si>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</si>
  <si>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</si>
  <si>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</si>
  <si>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</si>
  <si>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</si>
  <si>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</si>
  <si>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</si>
  <si>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</si>
  <si>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</si>
  <si>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</si>
  <si>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</si>
  <si>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</si>
  <si>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</si>
  <si>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</si>
  <si>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</si>
  <si>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</si>
  <si>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</si>
  <si>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</si>
  <si>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</si>
  <si>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</si>
  <si>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</si>
  <si>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</si>
  <si>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</si>
  <si>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</si>
  <si>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</si>
  <si>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</si>
  <si>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</si>
  <si>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</si>
  <si>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</si>
  <si>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</si>
  <si>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</si>
  <si>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</si>
  <si>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</si>
  <si>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</si>
  <si>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</si>
  <si>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</si>
  <si>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</si>
  <si>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</si>
  <si>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</si>
  <si>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</si>
  <si>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</si>
  <si>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</si>
  <si>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</si>
  <si>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</si>
  <si>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</si>
  <si>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</si>
  <si>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</si>
  <si>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</si>
  <si>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</si>
  <si>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</si>
  <si>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</si>
  <si>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</si>
  <si>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</si>
  <si>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</si>
  <si>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</si>
  <si>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</si>
  <si>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</si>
  <si>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</si>
  <si>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</si>
  <si>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</si>
  <si>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</si>
  <si>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</si>
  <si>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</si>
  <si>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</si>
  <si>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</si>
  <si>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</si>
  <si>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</si>
  <si>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</si>
  <si>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</si>
  <si>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</si>
  <si>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</si>
  <si>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</si>
  <si>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</si>
  <si>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</si>
  <si>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</si>
  <si>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</si>
  <si>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</si>
  <si>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</si>
  <si>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</si>
  <si>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</si>
  <si>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</si>
  <si>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</si>
  <si>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</si>
  <si>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</si>
  <si>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</si>
  <si>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</si>
  <si>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</si>
  <si>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</si>
  <si>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</si>
  <si>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</si>
  <si>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</si>
  <si>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</si>
  <si>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</si>
  <si>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</si>
  <si>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</si>
  <si>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</si>
  <si>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</si>
  <si>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</si>
  <si>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</si>
  <si>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</si>
  <si>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</si>
  <si>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</si>
  <si>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</si>
  <si>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</si>
  <si>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</si>
  <si>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</si>
  <si>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</si>
  <si>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</si>
  <si>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</si>
  <si>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</si>
  <si>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</si>
  <si>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</si>
  <si>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</si>
  <si>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</si>
  <si>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</si>
  <si>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</si>
  <si>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</si>
  <si>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</si>
  <si>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</si>
  <si>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</si>
  <si>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</si>
  <si>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</si>
  <si>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</si>
  <si>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</si>
  <si>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</si>
  <si>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</si>
  <si>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</si>
  <si>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</si>
  <si>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</si>
  <si>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</si>
  <si>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</si>
  <si>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</si>
  <si>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</si>
  <si>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</si>
  <si>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</si>
  <si>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</si>
  <si>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</si>
  <si>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</si>
  <si>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</si>
  <si>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</si>
  <si>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</si>
  <si>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</si>
  <si>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</si>
  <si>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</si>
  <si>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</si>
  <si>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</si>
  <si>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</si>
  <si>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</si>
  <si>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</si>
  <si>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</si>
  <si>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</si>
  <si>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</si>
  <si>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</si>
  <si>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</si>
  <si>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</si>
  <si>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</si>
  <si>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</si>
  <si>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</si>
  <si>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</si>
  <si>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</si>
  <si>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</si>
  <si>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</si>
  <si>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</si>
  <si>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</si>
  <si>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</si>
  <si>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</si>
  <si>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</si>
  <si>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</si>
  <si>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</si>
  <si>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</si>
  <si>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</si>
  <si>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</si>
  <si>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</si>
  <si>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</si>
  <si>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</si>
  <si>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</si>
  <si>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</si>
  <si>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</si>
  <si>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</si>
  <si>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</si>
  <si>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</si>
  <si>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</si>
  <si>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</si>
  <si>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</si>
  <si>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</si>
  <si>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</si>
  <si>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</si>
  <si>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</si>
  <si>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</si>
  <si>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</si>
  <si>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</si>
  <si>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</si>
  <si>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</si>
  <si>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</si>
  <si>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</si>
  <si>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</si>
  <si>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</si>
  <si>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</si>
  <si>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</si>
  <si>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</si>
  <si>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</si>
  <si>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</si>
  <si>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</si>
  <si>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</si>
  <si>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</si>
  <si>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</si>
  <si>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</si>
  <si>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</si>
  <si>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</si>
  <si>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</si>
  <si>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</si>
  <si>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</si>
  <si>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</si>
  <si>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</si>
  <si>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</si>
  <si>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</si>
  <si>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</si>
  <si>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</si>
  <si>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</si>
  <si>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</si>
  <si>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</si>
  <si>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</si>
  <si>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</si>
  <si>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</si>
  <si>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</si>
  <si>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</si>
  <si>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</si>
  <si>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</si>
  <si>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</si>
  <si>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</si>
  <si>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</si>
  <si>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</si>
  <si>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</si>
  <si>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</si>
  <si>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</si>
  <si>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</si>
  <si>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</si>
  <si>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</si>
  <si>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</si>
  <si>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</si>
  <si>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</si>
  <si>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</si>
  <si>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</si>
  <si>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</si>
  <si>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</si>
  <si>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</si>
  <si>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</si>
  <si>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</si>
  <si>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</si>
  <si>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</si>
  <si>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</si>
  <si>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</si>
  <si>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</si>
  <si>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</si>
  <si>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</si>
  <si>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</si>
  <si>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</si>
  <si>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</si>
  <si>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</si>
  <si>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</si>
  <si>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</si>
  <si>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</si>
  <si>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</si>
  <si>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</si>
  <si>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</si>
  <si>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</si>
  <si>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</si>
  <si>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</si>
  <si>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</si>
  <si>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</si>
  <si>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</si>
  <si>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</si>
  <si>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</si>
  <si>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</si>
  <si>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</si>
  <si>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</si>
  <si>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</si>
  <si>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</si>
  <si>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</si>
  <si>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</si>
  <si>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</si>
  <si>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</si>
  <si>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</si>
  <si>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</si>
  <si>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</si>
  <si>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</si>
  <si>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</si>
  <si>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</si>
  <si>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</si>
  <si>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</si>
  <si>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</si>
  <si>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</si>
  <si>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</si>
  <si>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</si>
  <si>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</si>
  <si>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</si>
  <si>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</si>
  <si>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</si>
  <si>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</si>
  <si>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</si>
  <si>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</si>
  <si>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</si>
  <si>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</si>
  <si>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</si>
  <si>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</si>
  <si>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</si>
  <si>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</si>
  <si>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</si>
  <si>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</si>
  <si>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</si>
  <si>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</si>
  <si>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</si>
  <si>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</si>
  <si>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</si>
  <si>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</si>
  <si>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</si>
  <si>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</si>
  <si>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</si>
  <si>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</si>
  <si>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</si>
  <si>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</si>
  <si>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</si>
  <si>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</si>
  <si>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</si>
  <si>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</si>
  <si>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</si>
  <si>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</si>
  <si>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</si>
  <si>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</si>
  <si>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</si>
  <si>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</si>
  <si>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</si>
  <si>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</si>
  <si>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</si>
  <si>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</si>
  <si>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</si>
  <si>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</si>
  <si>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</si>
  <si>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</si>
  <si>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</si>
  <si>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</si>
  <si>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</si>
  <si>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</si>
  <si>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</si>
  <si>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</si>
  <si>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</si>
  <si>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</si>
  <si>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</si>
  <si>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</si>
  <si>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</si>
  <si>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</si>
  <si>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</si>
  <si>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</si>
  <si>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</si>
  <si>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</si>
  <si>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</si>
  <si>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</si>
  <si>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</si>
  <si>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</si>
  <si>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</si>
  <si>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</si>
  <si>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</si>
  <si>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</si>
  <si>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</si>
  <si>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</si>
  <si>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</si>
  <si>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</si>
  <si>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</si>
  <si>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</si>
  <si>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</si>
  <si>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</si>
  <si>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</si>
  <si>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</si>
  <si>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</si>
  <si>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</si>
  <si>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</si>
  <si>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</si>
  <si>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</si>
  <si>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</si>
  <si>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</si>
  <si>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</si>
  <si>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</si>
  <si>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</si>
  <si>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</si>
  <si>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</si>
  <si>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</si>
  <si>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</si>
  <si>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</si>
  <si>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</si>
  <si>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</si>
  <si>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</si>
  <si>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</si>
  <si>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</si>
  <si>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</si>
  <si>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</si>
  <si>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</si>
  <si>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</si>
  <si>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</si>
  <si>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</si>
  <si>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</si>
  <si>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</si>
  <si>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</si>
  <si>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</si>
  <si>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</si>
  <si>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</si>
  <si>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</si>
  <si>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</si>
  <si>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</si>
  <si>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</si>
  <si>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</si>
  <si>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</si>
  <si>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</si>
  <si>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</si>
  <si>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</si>
  <si>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</si>
  <si>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</si>
  <si>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</si>
  <si>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</si>
  <si>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</si>
  <si>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</si>
  <si>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</si>
  <si>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</si>
  <si>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</si>
  <si>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</si>
  <si>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</si>
  <si>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</si>
  <si>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</si>
  <si>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</si>
  <si>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</si>
  <si>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</si>
  <si>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</si>
  <si>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</si>
  <si>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</si>
  <si>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</si>
  <si>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</si>
  <si>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</si>
  <si>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</si>
  <si>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</si>
  <si>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</si>
  <si>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</si>
  <si>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</si>
  <si>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</si>
  <si>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</si>
  <si>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</si>
  <si>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</si>
  <si>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</si>
  <si>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</si>
  <si>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</si>
  <si>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</si>
  <si>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</si>
  <si>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</si>
  <si>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</si>
  <si>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</si>
  <si>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</si>
  <si>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</si>
  <si>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</si>
  <si>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</si>
  <si>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</si>
  <si>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</si>
  <si>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</si>
  <si>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</si>
  <si>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</si>
  <si>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</si>
  <si>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</si>
  <si>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</si>
  <si>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</si>
  <si>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</si>
  <si>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</si>
  <si>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</si>
  <si>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</si>
  <si>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</si>
  <si>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</si>
  <si>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</si>
  <si>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</si>
  <si>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</si>
  <si>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</si>
  <si>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</si>
  <si>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</si>
  <si>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</si>
  <si>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</si>
  <si>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</si>
  <si>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</si>
  <si>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</si>
  <si>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</si>
  <si>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</si>
  <si>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</si>
  <si>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</si>
  <si>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</si>
  <si>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</si>
  <si>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</si>
  <si>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</si>
  <si>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</si>
  <si>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</si>
  <si>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</si>
  <si>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</si>
  <si>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</si>
  <si>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</si>
  <si>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</si>
  <si>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</si>
  <si>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</si>
  <si>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</si>
  <si>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</si>
  <si>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</si>
  <si>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</si>
  <si>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</si>
  <si>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</si>
  <si>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</si>
  <si>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</si>
  <si>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</si>
  <si>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</si>
  <si>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</si>
  <si>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</si>
  <si>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</si>
  <si>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</si>
  <si>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</si>
  <si>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</si>
  <si>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</si>
  <si>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</si>
  <si>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</si>
  <si>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</si>
  <si>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</si>
  <si>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</si>
  <si>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</si>
  <si>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</si>
  <si>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</si>
  <si>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</si>
  <si>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</si>
  <si>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</si>
  <si>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</si>
  <si>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</si>
  <si>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</si>
  <si>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</si>
  <si>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</si>
  <si>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</si>
  <si>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</si>
  <si>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</si>
  <si>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</si>
  <si>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</si>
  <si>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</si>
  <si>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</si>
  <si>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</si>
  <si>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</si>
  <si>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</si>
  <si>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</si>
  <si>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</si>
  <si>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</si>
  <si>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</si>
  <si>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</si>
  <si>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</si>
  <si>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</si>
  <si>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</si>
  <si>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</si>
  <si>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</si>
  <si>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</si>
  <si>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</si>
  <si>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</si>
  <si>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</si>
  <si>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</si>
  <si>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</si>
  <si>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</si>
  <si>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</si>
  <si>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</si>
  <si>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</si>
  <si>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</si>
  <si>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</si>
  <si>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</si>
  <si>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</si>
  <si>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</si>
  <si>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</si>
  <si>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</si>
  <si>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</si>
  <si>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</si>
  <si>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</si>
  <si>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</si>
  <si>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</si>
  <si>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</si>
  <si>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</si>
  <si>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</si>
  <si>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</si>
  <si>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</si>
  <si>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</si>
  <si>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</si>
  <si>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</si>
  <si>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</si>
  <si>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</si>
  <si>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</si>
  <si>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</si>
  <si>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</si>
  <si>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</si>
  <si>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</si>
  <si>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</si>
  <si>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</si>
  <si>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</si>
  <si>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</si>
  <si>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</si>
  <si>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</si>
  <si>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</si>
  <si>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</si>
  <si>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</si>
  <si>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</si>
  <si>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</si>
  <si>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</si>
  <si>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</si>
  <si>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</si>
  <si>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</si>
  <si>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</si>
  <si>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</si>
  <si>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</si>
  <si>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</si>
  <si>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</si>
  <si>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</si>
  <si>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</si>
  <si>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</si>
  <si>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</si>
  <si>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</si>
  <si>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</si>
  <si>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</si>
  <si>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</si>
  <si>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</si>
  <si>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</si>
  <si>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</si>
  <si>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</si>
  <si>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</si>
  <si>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</si>
  <si>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</si>
  <si>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</si>
  <si>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</si>
  <si>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</si>
  <si>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</si>
  <si>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</si>
  <si>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</si>
  <si>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</si>
  <si>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</si>
  <si>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</si>
  <si>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</si>
  <si>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</si>
  <si>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</si>
  <si>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</si>
  <si>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</si>
  <si>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</si>
  <si>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</si>
  <si>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</si>
  <si>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</si>
  <si>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</si>
  <si>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</si>
  <si>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</si>
  <si>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</si>
  <si>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</si>
  <si>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</si>
  <si>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</si>
  <si>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</si>
  <si>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</si>
  <si>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</si>
  <si>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</si>
  <si>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</si>
  <si>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</si>
  <si>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</si>
  <si>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</si>
  <si>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</si>
  <si>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</si>
  <si>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</si>
  <si>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</si>
  <si>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</si>
  <si>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</si>
  <si>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</si>
  <si>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</si>
  <si>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</si>
  <si>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</si>
  <si>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</si>
  <si>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</si>
  <si>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</si>
  <si>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</si>
  <si>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</si>
  <si>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</si>
  <si>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</si>
  <si>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</si>
  <si>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</si>
  <si>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</si>
  <si>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</si>
  <si>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</si>
  <si>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</si>
  <si>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</si>
  <si>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</si>
  <si>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</si>
  <si>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</si>
  <si>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</si>
  <si>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</si>
  <si>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</si>
  <si>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</si>
  <si>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</si>
  <si>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</si>
  <si>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</si>
  <si>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</si>
  <si>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</si>
  <si>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</si>
  <si>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</si>
  <si>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</si>
  <si>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</si>
  <si>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</si>
  <si>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</si>
  <si>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</si>
  <si>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</si>
  <si>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</si>
  <si>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</si>
  <si>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</si>
  <si>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</si>
  <si>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</si>
  <si>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</si>
  <si>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</si>
  <si>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</si>
  <si>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</si>
  <si>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</si>
  <si>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</si>
  <si>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</si>
  <si>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</si>
  <si>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</si>
  <si>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</si>
  <si>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</si>
  <si>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</si>
  <si>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</si>
  <si>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</si>
  <si>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</si>
  <si>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</si>
  <si>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</si>
  <si>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</si>
  <si>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</si>
  <si>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</si>
  <si>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</si>
  <si>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</si>
  <si>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</si>
  <si>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</si>
  <si>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</si>
  <si>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</si>
  <si>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</si>
  <si>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</si>
  <si>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</si>
  <si>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</si>
  <si>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</si>
  <si>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</si>
  <si>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</si>
  <si>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</si>
  <si>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</si>
  <si>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</si>
  <si>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</si>
  <si>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</si>
  <si>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</si>
  <si>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</si>
  <si>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</si>
  <si>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</si>
  <si>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</si>
  <si>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</si>
  <si>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</si>
  <si>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</si>
  <si>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</si>
  <si>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</si>
  <si>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</si>
  <si>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</si>
  <si>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</si>
  <si>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</si>
  <si>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</si>
  <si>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</si>
  <si>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</si>
  <si>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</si>
  <si>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</si>
  <si>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</si>
  <si>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</si>
  <si>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</si>
  <si>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</si>
  <si>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</si>
  <si>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</si>
  <si>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</si>
  <si>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</si>
  <si>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</si>
  <si>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</si>
  <si>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</si>
  <si>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</si>
  <si>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</si>
  <si>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</si>
  <si>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</si>
  <si>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</si>
  <si>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</si>
  <si>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</si>
  <si>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</si>
  <si>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</si>
  <si>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</si>
  <si>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</si>
  <si>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</si>
  <si>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</si>
  <si>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</si>
  <si>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</si>
  <si>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</si>
  <si>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</si>
  <si>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</si>
  <si>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</si>
  <si>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</si>
  <si>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</si>
  <si>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</si>
  <si>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</si>
  <si>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</si>
  <si>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</si>
  <si>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</si>
  <si>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</si>
  <si>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</si>
  <si>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</si>
  <si>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</si>
  <si>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</si>
  <si>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</si>
  <si>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</si>
  <si>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</si>
  <si>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</si>
  <si>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</si>
  <si>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</si>
  <si>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</si>
  <si>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</si>
  <si>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</si>
  <si>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</si>
  <si>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</si>
  <si>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</si>
  <si>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</si>
  <si>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</si>
  <si>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</si>
  <si>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</si>
  <si>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</si>
  <si>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</si>
  <si>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</si>
  <si>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</si>
  <si>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</si>
  <si>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</si>
  <si>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</si>
  <si>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</si>
  <si>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</si>
  <si>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</si>
  <si>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</si>
  <si>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</si>
  <si>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</si>
  <si>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</si>
  <si>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</si>
  <si>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</si>
  <si>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</si>
  <si>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</si>
  <si>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</si>
  <si>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</si>
  <si>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</si>
  <si>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</si>
  <si>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</si>
  <si>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</si>
  <si>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</si>
  <si>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</si>
  <si>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</si>
  <si>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</si>
  <si>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</si>
  <si>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</si>
  <si>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</si>
  <si>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</si>
  <si>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</si>
  <si>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</si>
  <si>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</si>
  <si>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</si>
  <si>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</si>
  <si>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</si>
  <si>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</si>
  <si>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</si>
  <si>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</si>
  <si>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</si>
  <si>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</si>
  <si>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</si>
  <si>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</si>
  <si>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</si>
  <si>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</si>
  <si>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</si>
  <si>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</si>
  <si>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</si>
  <si>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</si>
  <si>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</si>
  <si>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</si>
  <si>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</si>
  <si>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</si>
  <si>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</si>
  <si>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</si>
  <si>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</si>
  <si>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</si>
  <si>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</si>
  <si>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</si>
  <si>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</si>
  <si>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</si>
  <si>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</si>
  <si>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</si>
  <si>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</si>
  <si>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</si>
  <si>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</si>
  <si>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</si>
  <si>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</si>
  <si>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</si>
  <si>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</si>
  <si>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</si>
  <si>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</si>
  <si>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</si>
  <si>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</si>
  <si>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</si>
  <si>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</si>
  <si>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</si>
  <si>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</si>
  <si>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</si>
  <si>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</si>
  <si>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</si>
  <si>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</si>
  <si>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</si>
  <si>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</si>
  <si>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</si>
  <si>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</si>
  <si>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</si>
  <si>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</si>
  <si>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</si>
  <si>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</si>
  <si>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</si>
  <si>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</si>
  <si>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</si>
  <si>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</si>
  <si>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</si>
  <si>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</si>
  <si>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</si>
  <si>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</si>
  <si>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</si>
  <si>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</si>
  <si>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</si>
  <si>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</si>
  <si>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</si>
  <si>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</si>
  <si>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</si>
  <si>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</si>
  <si>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</si>
  <si>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</si>
  <si>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</si>
  <si>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</si>
  <si>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</si>
  <si>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</si>
  <si>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</si>
  <si>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</si>
  <si>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</si>
  <si>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</si>
  <si>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</si>
  <si>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</si>
  <si>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</si>
  <si>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</si>
  <si>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</si>
  <si>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</si>
  <si>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</si>
  <si>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</si>
  <si>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</si>
  <si>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</si>
  <si>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</si>
  <si>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</si>
  <si>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</si>
  <si>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</si>
  <si>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</si>
  <si>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</si>
  <si>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</si>
  <si>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</si>
  <si>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</si>
  <si>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</si>
  <si>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</si>
  <si>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</si>
  <si>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</si>
  <si>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</si>
  <si>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</si>
  <si>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</si>
  <si>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</si>
  <si>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</si>
  <si>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</si>
  <si>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</si>
  <si>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</si>
  <si>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</si>
  <si>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</si>
  <si>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</si>
  <si>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</si>
  <si>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</si>
  <si>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</si>
  <si>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</si>
  <si>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</si>
  <si>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</si>
  <si>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</si>
  <si>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</si>
  <si>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</si>
  <si>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</si>
  <si>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</si>
  <si>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</si>
  <si>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</si>
  <si>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</si>
  <si>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</si>
  <si>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</si>
  <si>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</si>
  <si>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</si>
  <si>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</si>
  <si>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</si>
  <si>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</si>
  <si>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</si>
  <si>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</si>
  <si>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</si>
  <si>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</si>
  <si>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</si>
  <si>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</si>
  <si>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</si>
  <si>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</si>
  <si>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</si>
  <si>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</si>
  <si>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</si>
  <si>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</si>
  <si>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</si>
  <si>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</si>
  <si>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</si>
  <si>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</si>
  <si>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</si>
  <si>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</si>
  <si>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</si>
  <si>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</si>
  <si>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</si>
  <si>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</si>
  <si>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</si>
  <si>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</si>
  <si>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</si>
  <si>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</si>
  <si>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</si>
  <si>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</si>
  <si>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</si>
  <si>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</si>
  <si>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</si>
  <si>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</si>
  <si>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</si>
  <si>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</si>
  <si>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</si>
  <si>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</si>
  <si>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</si>
  <si>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</si>
  <si>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</si>
  <si>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</si>
  <si>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</si>
  <si>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</si>
  <si>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</si>
  <si>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</si>
  <si>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</si>
  <si>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</si>
  <si>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</si>
  <si>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</si>
  <si>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</si>
  <si>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</si>
  <si>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</si>
  <si>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</si>
  <si>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</si>
  <si>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</si>
  <si>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</si>
  <si>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</si>
  <si>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</si>
  <si>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</si>
  <si>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</si>
  <si>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</si>
  <si>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</si>
  <si>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</si>
  <si>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</si>
  <si>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</si>
  <si>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</si>
  <si>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</si>
  <si>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</si>
  <si>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</si>
  <si>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</si>
  <si>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</si>
  <si>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</si>
  <si>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</si>
  <si>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</si>
  <si>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</si>
  <si>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</si>
  <si>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</si>
  <si>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</si>
  <si>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</si>
  <si>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</si>
  <si>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</si>
  <si>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</si>
  <si>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</si>
  <si>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</si>
  <si>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</si>
  <si>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</si>
  <si>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</si>
  <si>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</si>
  <si>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</si>
  <si>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</si>
  <si>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</si>
  <si>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</si>
  <si>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</si>
  <si>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</si>
  <si>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</si>
  <si>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</si>
  <si>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</si>
  <si>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</si>
  <si>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</si>
  <si>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</si>
  <si>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</si>
  <si>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</si>
  <si>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</si>
  <si>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</si>
  <si>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</si>
  <si>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</si>
  <si>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</si>
  <si>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</si>
  <si>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</si>
  <si>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</si>
  <si>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</si>
  <si>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</si>
  <si>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</si>
  <si>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</si>
  <si>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</si>
  <si>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</si>
  <si>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</si>
  <si>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</si>
  <si>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</si>
  <si>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</si>
  <si>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</si>
  <si>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</si>
  <si>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</si>
  <si>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</si>
  <si>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</si>
  <si>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</si>
  <si>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</si>
  <si>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</si>
  <si>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</si>
  <si>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</si>
  <si>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</si>
  <si>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</si>
  <si>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</si>
  <si>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</si>
  <si>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</si>
  <si>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</si>
  <si>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</si>
  <si>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</si>
  <si>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</si>
  <si>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</si>
  <si>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</si>
  <si>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</si>
  <si>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</si>
  <si>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</si>
  <si>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</si>
  <si>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</si>
  <si>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</si>
  <si>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</si>
  <si>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</si>
  <si>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</si>
  <si>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</si>
  <si>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</si>
  <si>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</si>
  <si>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</si>
  <si>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</si>
  <si>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</si>
  <si>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</si>
  <si>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</si>
  <si>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</si>
  <si>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</si>
  <si>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</si>
  <si>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</si>
  <si>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</si>
  <si>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</si>
  <si>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</si>
  <si>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</si>
  <si>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</si>
  <si>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</si>
  <si>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</si>
  <si>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</si>
  <si>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</si>
  <si>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</si>
  <si>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</si>
  <si>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</si>
  <si>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</si>
  <si>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</si>
  <si>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</si>
  <si>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</si>
  <si>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</si>
  <si>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</si>
  <si>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</si>
  <si>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</si>
  <si>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</si>
  <si>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</si>
  <si>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</si>
  <si>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</si>
  <si>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</si>
  <si>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</si>
  <si>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</si>
  <si>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</si>
  <si>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</si>
  <si>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</si>
  <si>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</si>
  <si>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</si>
  <si>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</si>
  <si>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</si>
  <si>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</si>
  <si>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</si>
  <si>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</si>
  <si>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</si>
  <si>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</si>
  <si>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</si>
  <si>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</si>
  <si>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</si>
  <si>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</si>
  <si>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</si>
  <si>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</si>
  <si>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</si>
  <si>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</si>
  <si>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</si>
  <si>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</si>
  <si>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</si>
  <si>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</si>
  <si>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</si>
  <si>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</si>
  <si>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</si>
  <si>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</si>
  <si>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</si>
  <si>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</si>
  <si>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</si>
  <si>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</si>
  <si>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</si>
  <si>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</si>
  <si>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</si>
  <si>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</si>
  <si>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</si>
  <si>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</si>
  <si>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</si>
  <si>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</si>
  <si>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</si>
  <si>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</si>
  <si>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</si>
  <si>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</si>
  <si>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</si>
  <si>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</si>
  <si>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</si>
  <si>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</si>
  <si>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</si>
  <si>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</si>
  <si>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</si>
  <si>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</si>
  <si>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</si>
  <si>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</si>
  <si>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</si>
  <si>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</si>
  <si>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</si>
  <si>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</si>
  <si>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</si>
  <si>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</si>
  <si>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</si>
  <si>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</si>
  <si>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</si>
  <si>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</si>
  <si>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</si>
  <si>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</si>
  <si>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</si>
  <si>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</si>
  <si>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</si>
  <si>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</si>
  <si>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</si>
  <si>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</si>
  <si>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</si>
  <si>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</si>
  <si>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</si>
  <si>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</si>
  <si>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</si>
  <si>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</si>
  <si>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</si>
  <si>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</si>
  <si>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</si>
  <si>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</si>
  <si>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</si>
  <si>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</si>
  <si>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</si>
  <si>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</si>
  <si>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</si>
  <si>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</si>
  <si>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</si>
  <si>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</si>
  <si>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</si>
  <si>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</si>
  <si>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</si>
  <si>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</si>
  <si>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</si>
  <si>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</si>
  <si>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</si>
  <si>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</si>
  <si>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</si>
  <si>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</si>
  <si>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</si>
  <si>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</si>
  <si>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</si>
  <si>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</si>
  <si>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</si>
  <si>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</si>
  <si>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</si>
  <si>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</si>
  <si>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</si>
  <si>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</si>
  <si>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</si>
  <si>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</si>
  <si>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</si>
  <si>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</si>
  <si>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</si>
  <si>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</si>
  <si>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</si>
  <si>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</si>
  <si>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</si>
  <si>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</si>
  <si>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</si>
  <si>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</si>
  <si>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</si>
  <si>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</si>
  <si>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</si>
  <si>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</si>
  <si>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</si>
  <si>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</si>
  <si>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</si>
  <si>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</si>
  <si>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</si>
  <si>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</si>
  <si>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</si>
  <si>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</si>
  <si>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</si>
  <si>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</si>
  <si>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</si>
  <si>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</si>
  <si>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</si>
  <si>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</si>
  <si>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</si>
  <si>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</si>
  <si>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</si>
  <si>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</si>
  <si>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</si>
  <si>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</si>
  <si>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</si>
  <si>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</si>
  <si>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</si>
  <si>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</si>
  <si>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</si>
  <si>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</si>
  <si>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</si>
  <si>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</si>
  <si>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</si>
  <si>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</si>
  <si>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</si>
  <si>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</si>
  <si>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</si>
  <si>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</si>
  <si>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</si>
  <si>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</si>
  <si>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</si>
  <si>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</si>
  <si>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</si>
  <si>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</si>
  <si>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</si>
  <si>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</si>
  <si>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</si>
  <si>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</si>
  <si>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</si>
  <si>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</si>
  <si>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</si>
  <si>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</si>
  <si>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</si>
  <si>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</si>
  <si>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</si>
  <si>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</si>
  <si>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</si>
  <si>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</si>
  <si>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</si>
  <si>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</si>
  <si>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</si>
  <si>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</si>
  <si>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</si>
  <si>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</si>
  <si>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</si>
  <si>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</si>
  <si>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</si>
  <si>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</si>
  <si>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</si>
  <si>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</si>
  <si>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</si>
  <si>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</si>
  <si>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</si>
  <si>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</si>
  <si>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</si>
  <si>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</si>
  <si>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</si>
  <si>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</si>
  <si>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</si>
  <si>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</si>
  <si>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</si>
  <si>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</si>
  <si>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</si>
  <si>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</si>
  <si>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</si>
  <si>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</si>
  <si>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</si>
  <si>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</si>
  <si>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</si>
  <si>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</si>
  <si>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</si>
  <si>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</si>
  <si>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</si>
  <si>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</si>
  <si>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</si>
  <si>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</si>
  <si>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</si>
  <si>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</si>
  <si>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</si>
  <si>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</si>
  <si>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</si>
  <si>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</si>
  <si>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</si>
  <si>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</si>
  <si>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</si>
  <si>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</si>
  <si>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</si>
  <si>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</si>
  <si>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</si>
  <si>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</si>
  <si>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</si>
  <si>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</si>
  <si>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</si>
  <si>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</si>
  <si>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</si>
  <si>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</si>
  <si>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</si>
  <si>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</si>
  <si>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</si>
  <si>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</si>
  <si>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</si>
  <si>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</si>
  <si>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</si>
  <si>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</si>
  <si>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</si>
  <si>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</si>
  <si>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</si>
  <si>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</si>
  <si>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</si>
  <si>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</si>
  <si>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</si>
  <si>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</si>
  <si>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</si>
  <si>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</si>
  <si>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</si>
  <si>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</si>
  <si>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</si>
  <si>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</si>
  <si>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</si>
  <si>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</si>
  <si>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</si>
  <si>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</si>
  <si>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</si>
  <si>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</si>
  <si>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</si>
  <si>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</si>
  <si>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</si>
  <si>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</si>
  <si>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</si>
  <si>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</si>
  <si>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</si>
  <si>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</si>
  <si>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</si>
  <si>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</si>
  <si>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</si>
  <si>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</si>
  <si>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</si>
  <si>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</si>
  <si>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</si>
  <si>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</si>
  <si>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</si>
  <si>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</si>
  <si>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</si>
  <si>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</si>
  <si>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</si>
  <si>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</si>
  <si>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</si>
  <si>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</si>
  <si>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</si>
  <si>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</si>
  <si>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</si>
  <si>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</si>
  <si>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</si>
  <si>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</si>
  <si>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</si>
  <si>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</si>
  <si>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</si>
  <si>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</si>
  <si>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</si>
  <si>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</si>
  <si>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</si>
  <si>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</si>
  <si>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</si>
  <si>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</si>
  <si>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</si>
  <si>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</si>
  <si>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</si>
  <si>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</si>
  <si>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</si>
  <si>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</si>
  <si>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</si>
  <si>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</si>
  <si>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</si>
  <si>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</si>
  <si>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</si>
  <si>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</si>
  <si>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</si>
  <si>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</si>
  <si>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</si>
  <si>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</si>
  <si>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</si>
  <si>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</si>
  <si>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</si>
  <si>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</si>
  <si>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</si>
  <si>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</si>
  <si>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</si>
  <si>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</si>
  <si>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</si>
  <si>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</si>
  <si>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</si>
  <si>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</si>
  <si>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</si>
  <si>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</si>
  <si>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</si>
  <si>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</si>
  <si>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</si>
  <si>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</si>
  <si>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</si>
  <si>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</si>
  <si>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</si>
  <si>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</si>
  <si>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</si>
  <si>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</si>
  <si>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</si>
  <si>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</si>
  <si>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</si>
  <si>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</si>
  <si>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</si>
  <si>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</si>
  <si>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</si>
  <si>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</si>
  <si>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</si>
  <si>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</si>
  <si>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</si>
  <si>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</si>
  <si>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</si>
  <si>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</si>
  <si>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</si>
  <si>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</si>
  <si>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</si>
  <si>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</si>
  <si>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</si>
  <si>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</si>
  <si>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</si>
  <si>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</si>
  <si>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</si>
  <si>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</si>
  <si>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</si>
  <si>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</si>
  <si>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</si>
  <si>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</si>
  <si>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</si>
  <si>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</si>
  <si>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</si>
  <si>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</si>
  <si>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</si>
  <si>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</si>
  <si>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</si>
  <si>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</si>
  <si>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</si>
  <si>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</si>
  <si>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</si>
  <si>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</si>
  <si>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</si>
  <si>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</si>
  <si>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</si>
  <si>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</si>
  <si>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</si>
  <si>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</si>
  <si>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</si>
  <si>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</si>
  <si>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</si>
  <si>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</si>
  <si>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</si>
  <si>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</si>
  <si>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</si>
  <si>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</si>
  <si>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</si>
  <si>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</si>
  <si>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</si>
  <si>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</si>
  <si>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</si>
  <si>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</si>
  <si>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</si>
  <si>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</si>
  <si>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</si>
  <si>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</si>
  <si>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</si>
  <si>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</si>
  <si>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</si>
  <si>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</si>
  <si>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</si>
  <si>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</si>
  <si>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</si>
  <si>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</si>
  <si>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</si>
  <si>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</si>
  <si>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</si>
  <si>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</si>
  <si>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</si>
  <si>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</si>
  <si>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</si>
  <si>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</si>
  <si>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</si>
  <si>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</si>
  <si>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</si>
  <si>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</si>
  <si>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</si>
  <si>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</si>
  <si>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</si>
  <si>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</si>
  <si>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</si>
  <si>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</si>
  <si>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</si>
  <si>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</si>
  <si>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</si>
  <si>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</si>
  <si>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</si>
  <si>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</si>
  <si>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</si>
  <si>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</si>
  <si>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</si>
  <si>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</si>
  <si>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</si>
  <si>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</si>
  <si>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</si>
  <si>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</si>
  <si>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</si>
  <si>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</si>
  <si>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</si>
  <si>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</si>
  <si>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</si>
  <si>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</si>
  <si>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</si>
  <si>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</si>
  <si>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</si>
  <si>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</si>
  <si>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</si>
  <si>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</si>
  <si>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</si>
  <si>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</si>
  <si>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</si>
  <si>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</si>
  <si>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</si>
  <si>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</si>
  <si>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</si>
  <si>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</si>
  <si>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</si>
  <si>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</si>
  <si>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</si>
  <si>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</si>
  <si>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</si>
  <si>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</si>
  <si>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</si>
  <si>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</si>
  <si>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</si>
  <si>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</si>
  <si>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</si>
  <si>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</si>
  <si>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</si>
  <si>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</si>
  <si>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</si>
  <si>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</si>
  <si>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</si>
  <si>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</si>
  <si>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</si>
  <si>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</si>
  <si>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</si>
  <si>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</si>
  <si>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</si>
  <si>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</si>
  <si>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</si>
  <si>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</si>
  <si>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</si>
  <si>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</si>
  <si>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</si>
  <si>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</si>
  <si>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</si>
  <si>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</si>
  <si>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</si>
  <si>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</si>
  <si>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</si>
  <si>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</si>
  <si>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</si>
  <si>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</si>
  <si>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</si>
  <si>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</si>
  <si>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</si>
  <si>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</si>
  <si>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</si>
  <si>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</si>
  <si>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</si>
  <si>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</si>
  <si>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</si>
  <si>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</si>
  <si>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</si>
  <si>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</si>
  <si>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</si>
  <si>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</si>
  <si>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</si>
  <si>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</si>
  <si>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</si>
  <si>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</si>
  <si>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</si>
  <si>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</si>
  <si>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</si>
  <si>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</si>
  <si>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</si>
  <si>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</si>
  <si>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</si>
  <si>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</si>
  <si>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</si>
  <si>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</si>
  <si>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</si>
  <si>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</si>
  <si>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</si>
  <si>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</si>
  <si>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</si>
  <si>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</si>
  <si>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</si>
  <si>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</si>
  <si>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</si>
  <si>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</si>
  <si>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</si>
  <si>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</si>
  <si>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</si>
  <si>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</si>
  <si>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</si>
  <si>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</si>
  <si>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</si>
  <si>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</si>
  <si>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</si>
  <si>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</si>
  <si>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</si>
  <si>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</si>
  <si>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</si>
  <si>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</si>
  <si>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</si>
  <si>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</si>
  <si>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</si>
  <si>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</si>
  <si>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</si>
  <si>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</si>
  <si>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</si>
  <si>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</si>
  <si>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</si>
  <si>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</si>
  <si>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</si>
  <si>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</si>
  <si>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</si>
  <si>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</si>
  <si>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</si>
  <si>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</si>
  <si>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</si>
  <si>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</si>
  <si>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</si>
  <si>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</si>
  <si>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</si>
  <si>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</si>
  <si>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</si>
  <si>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</si>
  <si>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</si>
  <si>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</si>
  <si>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</si>
  <si>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</si>
  <si>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</si>
  <si>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</si>
  <si>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</si>
  <si>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</si>
  <si>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</si>
  <si>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</si>
  <si>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</si>
  <si>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</si>
  <si>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</si>
  <si>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</si>
  <si>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</si>
  <si>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</si>
  <si>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</si>
  <si>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</si>
  <si>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</si>
  <si>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</si>
  <si>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</si>
  <si>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</si>
  <si>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</si>
  <si>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</si>
  <si>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</si>
  <si>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</si>
  <si>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</si>
  <si>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</si>
  <si>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</si>
  <si>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</si>
  <si>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</si>
  <si>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</si>
  <si>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</si>
  <si>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</si>
  <si>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</si>
  <si>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</si>
  <si>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</si>
  <si>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</si>
  <si>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</si>
  <si>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</si>
  <si>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</si>
  <si>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</si>
  <si>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</si>
  <si>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</si>
  <si>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</si>
  <si>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</si>
  <si>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</si>
  <si>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</si>
  <si>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</si>
  <si>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</si>
  <si>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</si>
  <si>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</si>
  <si>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</si>
  <si>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</si>
  <si>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</si>
  <si>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</si>
  <si>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</si>
  <si>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</si>
  <si>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</si>
  <si>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</si>
  <si>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</si>
  <si>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</si>
  <si>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</si>
  <si>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</si>
  <si>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</si>
  <si>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</si>
  <si>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</si>
  <si>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</si>
  <si>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</si>
  <si>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</si>
  <si>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</si>
  <si>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</si>
  <si>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</si>
  <si>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</si>
  <si>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</si>
  <si>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</si>
  <si>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</si>
  <si>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</si>
  <si>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</si>
  <si>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</si>
  <si>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</si>
  <si>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</si>
  <si>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</si>
  <si>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</si>
  <si>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</si>
  <si>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</si>
  <si>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</si>
  <si>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</si>
  <si>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</si>
  <si>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</si>
  <si>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</si>
  <si>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</si>
  <si>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</si>
  <si>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</si>
  <si>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</si>
  <si>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</si>
  <si>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</si>
  <si>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</si>
  <si>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</si>
  <si>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</si>
  <si>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</si>
  <si>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</si>
  <si>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</si>
  <si>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</si>
  <si>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</si>
  <si>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</si>
  <si>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</si>
  <si>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</si>
  <si>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</si>
  <si>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</si>
  <si>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</si>
  <si>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</si>
  <si>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</si>
  <si>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</si>
  <si>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</si>
  <si>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</si>
  <si>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</si>
  <si>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</si>
  <si>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</si>
  <si>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</si>
  <si>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</si>
  <si>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</si>
  <si>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</si>
  <si>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</si>
  <si>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</si>
  <si>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</si>
  <si>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</si>
  <si>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</si>
  <si>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</si>
  <si>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</si>
  <si>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</si>
  <si>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</si>
  <si>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</si>
  <si>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</si>
  <si>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</si>
  <si>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</si>
  <si>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</si>
  <si>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</si>
  <si>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</si>
  <si>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</si>
  <si>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</si>
  <si>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</si>
  <si>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</si>
  <si>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</si>
  <si>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</si>
  <si>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</si>
  <si>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</si>
  <si>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</si>
  <si>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</si>
  <si>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</si>
  <si>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</si>
  <si>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</si>
  <si>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</si>
  <si>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</si>
  <si>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</si>
  <si>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</si>
  <si>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</si>
  <si>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</si>
  <si>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</si>
  <si>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</si>
  <si>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</si>
  <si>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</si>
  <si>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</si>
  <si>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</si>
  <si>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</si>
  <si>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</si>
  <si>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</si>
  <si>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</si>
  <si>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</si>
  <si>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</si>
  <si>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</si>
  <si>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</si>
  <si>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</si>
  <si>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</si>
  <si>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</si>
  <si>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</si>
  <si>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</si>
  <si>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</si>
  <si>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</si>
  <si>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</si>
  <si>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</si>
  <si>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</si>
  <si>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</si>
  <si>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</si>
  <si>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</si>
  <si>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</si>
  <si>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</si>
  <si>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</si>
  <si>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</si>
  <si>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</si>
  <si>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</si>
  <si>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</si>
  <si>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</si>
  <si>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</si>
  <si>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</si>
  <si>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</si>
  <si>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</si>
  <si>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</si>
  <si>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</si>
  <si>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</si>
  <si>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</si>
  <si>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</si>
  <si>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</si>
  <si>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</si>
  <si>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</si>
  <si>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</si>
  <si>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</si>
  <si>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</si>
  <si>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</si>
  <si>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</si>
  <si>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</si>
  <si>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</si>
  <si>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</si>
  <si>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</si>
  <si>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</si>
  <si>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</si>
  <si>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</si>
  <si>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</si>
  <si>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</si>
  <si>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</si>
  <si>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</si>
  <si>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</si>
  <si>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</si>
  <si>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</si>
  <si>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</si>
  <si>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</si>
  <si>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</si>
  <si>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</si>
  <si>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</si>
  <si>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</si>
  <si>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</si>
  <si>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</si>
  <si>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</si>
  <si>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</si>
  <si>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</si>
  <si>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</si>
  <si>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</si>
  <si>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</si>
  <si>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</si>
  <si>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</si>
  <si>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</si>
  <si>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</si>
  <si>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</si>
  <si>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</si>
  <si>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</si>
  <si>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</si>
  <si>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</si>
  <si>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</si>
  <si>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</si>
  <si>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</si>
  <si>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</si>
  <si>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</si>
  <si>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</si>
  <si>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</si>
  <si>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</si>
  <si>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</si>
  <si>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</si>
  <si>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</si>
  <si>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</si>
  <si>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</si>
  <si>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</si>
  <si>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</si>
  <si>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</si>
  <si>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</si>
  <si>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</si>
  <si>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</si>
  <si>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</si>
  <si>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</si>
  <si>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</si>
  <si>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</si>
  <si>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</si>
  <si>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</si>
  <si>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</si>
  <si>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</si>
  <si>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</si>
  <si>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</si>
  <si>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</si>
  <si>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</si>
  <si>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</si>
  <si>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</si>
  <si>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</si>
  <si>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</si>
  <si>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</si>
  <si>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</si>
  <si>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</si>
  <si>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</si>
  <si>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</si>
  <si>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</si>
  <si>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</si>
  <si>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</si>
  <si>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</si>
  <si>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</si>
  <si>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</si>
  <si>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</si>
  <si>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</si>
  <si>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</si>
  <si>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</si>
  <si>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</si>
  <si>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</si>
  <si>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</si>
  <si>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</si>
  <si>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</si>
  <si>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</si>
  <si>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</si>
  <si>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</si>
  <si>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</si>
  <si>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</si>
  <si>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</si>
  <si>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</si>
  <si>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</si>
  <si>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</si>
  <si>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</si>
  <si>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</si>
  <si>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</si>
  <si>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</si>
  <si>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</si>
  <si>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</si>
  <si>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</si>
  <si>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</si>
  <si>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</si>
  <si>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</si>
  <si>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</si>
  <si>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</si>
  <si>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</si>
  <si>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</si>
  <si>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</si>
  <si>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</si>
  <si>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</si>
  <si>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</si>
  <si>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</si>
  <si>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</si>
  <si>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</si>
  <si>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</si>
  <si>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</si>
  <si>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</si>
  <si>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</si>
  <si>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</si>
  <si>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</si>
  <si>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</si>
  <si>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</si>
  <si>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</si>
  <si>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</si>
  <si>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</si>
  <si>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</si>
  <si>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</si>
  <si>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</si>
  <si>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</si>
  <si>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</si>
  <si>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</si>
  <si>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</si>
  <si>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</si>
  <si>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</si>
  <si>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</si>
  <si>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</si>
  <si>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</si>
  <si>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</si>
  <si>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</si>
  <si>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</si>
  <si>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</si>
  <si>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</si>
  <si>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</si>
  <si>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</si>
  <si>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</si>
  <si>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</si>
  <si>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</si>
  <si>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</si>
  <si>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</si>
  <si>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</si>
  <si>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</si>
  <si>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</si>
  <si>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</si>
  <si>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</si>
  <si>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</si>
  <si>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</si>
  <si>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</si>
  <si>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</si>
  <si>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</si>
  <si>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</si>
  <si>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</si>
  <si>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</si>
  <si>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</si>
  <si>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</si>
  <si>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</si>
  <si>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</si>
  <si>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</si>
  <si>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</si>
  <si>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</si>
  <si>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</si>
  <si>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</si>
  <si>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</si>
  <si>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</si>
  <si>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</si>
  <si>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</si>
  <si>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</si>
  <si>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</si>
  <si>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</si>
  <si>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</si>
  <si>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</si>
  <si>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</si>
  <si>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</si>
  <si>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</si>
  <si>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</si>
  <si>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</si>
  <si>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</si>
  <si>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</si>
  <si>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</si>
  <si>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</si>
  <si>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</si>
  <si>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</si>
  <si>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</si>
  <si>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</si>
  <si>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</si>
  <si>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</si>
  <si>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</si>
  <si>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</si>
  <si>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</si>
  <si>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</si>
  <si>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</si>
  <si>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</si>
  <si>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</si>
  <si>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</si>
  <si>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</si>
  <si>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</si>
  <si>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</si>
  <si>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</si>
  <si>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</si>
  <si>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</si>
  <si>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</si>
  <si>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</si>
  <si>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</si>
  <si>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</si>
  <si>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</si>
  <si>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</si>
  <si>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</si>
  <si>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</si>
  <si>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</si>
  <si>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</si>
  <si>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</si>
  <si>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</si>
  <si>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</si>
  <si>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</si>
  <si>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</si>
  <si>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</si>
  <si>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</si>
  <si>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</si>
  <si>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</si>
  <si>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</si>
  <si>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</si>
  <si>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</si>
  <si>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</si>
  <si>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</si>
  <si>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</si>
  <si>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</si>
  <si>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</si>
  <si>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</si>
  <si>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</si>
  <si>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</si>
  <si>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</si>
  <si>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</si>
  <si>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</si>
  <si>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</si>
  <si>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</si>
  <si>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</si>
  <si>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</si>
  <si>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</si>
  <si>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</si>
  <si>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</si>
  <si>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</si>
  <si>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</si>
  <si>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</si>
  <si>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</si>
  <si>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</si>
  <si>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</si>
  <si>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</si>
  <si>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</si>
  <si>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</si>
  <si>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</si>
  <si>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</si>
  <si>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</si>
  <si>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</si>
  <si>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</si>
  <si>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</si>
  <si>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</si>
  <si>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</si>
  <si>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</si>
  <si>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</si>
  <si>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</si>
  <si>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</si>
  <si>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</si>
  <si>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</si>
  <si>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</si>
  <si>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</si>
  <si>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</si>
  <si>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</si>
  <si>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</si>
  <si>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</si>
  <si>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</si>
  <si>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</si>
  <si>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</si>
  <si>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</si>
  <si>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</si>
  <si>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</si>
  <si>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</si>
  <si>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</si>
  <si>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</si>
  <si>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</si>
  <si>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</si>
  <si>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</si>
  <si>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</si>
  <si>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</si>
  <si>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</si>
  <si>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</si>
  <si>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</si>
  <si>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</si>
  <si>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</si>
  <si>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</si>
  <si>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</si>
  <si>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</si>
  <si>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</si>
  <si>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</si>
  <si>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</si>
  <si>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</si>
  <si>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</si>
  <si>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</si>
  <si>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</si>
  <si>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</si>
  <si>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</si>
  <si>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</si>
  <si>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</si>
  <si>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</si>
  <si>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</si>
  <si>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</si>
  <si>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</si>
  <si>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</si>
  <si>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</si>
  <si>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</si>
  <si>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</si>
  <si>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</si>
  <si>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</si>
  <si>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</si>
  <si>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</si>
  <si>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</si>
  <si>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</si>
  <si>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</si>
  <si>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</si>
  <si>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</si>
  <si>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</si>
  <si>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</si>
  <si>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</si>
  <si>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</si>
  <si>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</si>
  <si>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</si>
  <si>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</si>
  <si>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</si>
  <si>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</si>
  <si>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</si>
  <si>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</si>
  <si>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</si>
  <si>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</si>
  <si>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</si>
  <si>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</si>
  <si>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</si>
  <si>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</si>
  <si>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</si>
  <si>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</si>
  <si>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</si>
  <si>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</si>
  <si>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</si>
  <si>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</si>
  <si>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</si>
  <si>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</si>
  <si>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</si>
  <si>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</si>
  <si>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</si>
  <si>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</si>
  <si>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</si>
  <si>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</si>
  <si>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</si>
  <si>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</si>
  <si>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</si>
  <si>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</si>
  <si>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</si>
  <si>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</si>
  <si>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</si>
  <si>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</si>
  <si>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</si>
  <si>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</si>
  <si>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</si>
  <si>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</si>
  <si>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</si>
  <si>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</si>
  <si>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</si>
  <si>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</si>
  <si>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</si>
  <si>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</si>
  <si>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</si>
  <si>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</si>
  <si>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</si>
  <si>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</si>
  <si>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</si>
  <si>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</si>
  <si>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</si>
  <si>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</si>
  <si>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</si>
  <si>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</si>
  <si>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</si>
  <si>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</si>
  <si>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</si>
  <si>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</si>
  <si>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</si>
  <si>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</si>
  <si>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</si>
  <si>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</si>
  <si>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</si>
  <si>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</si>
  <si>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</si>
  <si>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</si>
  <si>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</si>
  <si>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</si>
  <si>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</si>
  <si>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</si>
  <si>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</si>
  <si>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</si>
  <si>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</si>
  <si>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</si>
  <si>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</si>
  <si>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</si>
  <si>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</si>
  <si>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</si>
  <si>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</si>
  <si>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</si>
  <si>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</si>
  <si>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</si>
  <si>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</si>
  <si>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</si>
  <si>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</si>
  <si>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</si>
  <si>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</si>
  <si>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</si>
  <si>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</si>
  <si>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</si>
  <si>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</si>
  <si>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</si>
  <si>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</si>
  <si>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</si>
  <si>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</si>
  <si>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</si>
  <si>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</si>
  <si>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</si>
  <si>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</si>
  <si>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</si>
  <si>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</si>
  <si>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</si>
  <si>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</si>
  <si>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</si>
  <si>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</si>
  <si>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</si>
  <si>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</si>
  <si>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</si>
  <si>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</si>
  <si>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</si>
  <si>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</si>
  <si>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</si>
  <si>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</si>
  <si>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</si>
  <si>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</si>
  <si>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</si>
  <si>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</si>
  <si>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</si>
  <si>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</si>
  <si>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</si>
  <si>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</si>
  <si>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</si>
  <si>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</si>
  <si>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</si>
  <si>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</si>
  <si>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</si>
  <si>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</si>
  <si>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</si>
  <si>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</si>
  <si>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</si>
  <si>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</si>
  <si>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</si>
  <si>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</si>
  <si>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</si>
  <si>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</si>
  <si>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</si>
  <si>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</si>
  <si>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</si>
  <si>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</si>
  <si>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</si>
  <si>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</si>
  <si>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</si>
  <si>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</si>
  <si>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</si>
  <si>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</si>
  <si>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</si>
  <si>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</si>
  <si>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</si>
  <si>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</si>
  <si>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</si>
  <si>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</si>
  <si>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</si>
  <si>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</si>
  <si>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</si>
  <si>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</si>
  <si>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</si>
  <si>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</si>
  <si>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</si>
  <si>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</si>
  <si>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</si>
  <si>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</si>
  <si>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</si>
  <si>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</si>
  <si>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</si>
  <si>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</si>
  <si>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</si>
  <si>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</si>
  <si>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</si>
  <si>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</si>
  <si>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</si>
  <si>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</si>
  <si>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</si>
  <si>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</si>
  <si>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</si>
  <si>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</si>
  <si>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</si>
  <si>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</si>
  <si>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</si>
  <si>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</si>
  <si>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</si>
  <si>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</si>
  <si>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</si>
  <si>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</si>
  <si>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</si>
  <si>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</si>
  <si>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</si>
  <si>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</si>
  <si>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</si>
  <si>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</si>
  <si>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</si>
  <si>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</si>
  <si>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</si>
  <si>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</si>
  <si>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</si>
  <si>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</si>
  <si>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</si>
  <si>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</si>
  <si>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</si>
  <si>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</si>
  <si>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</si>
  <si>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</si>
  <si>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</si>
  <si>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</si>
  <si>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</si>
  <si>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</si>
  <si>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</si>
  <si>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</si>
  <si>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</si>
  <si>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</si>
  <si>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</si>
  <si>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</si>
  <si>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</si>
  <si>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</si>
  <si>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</si>
  <si>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</si>
  <si>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</si>
  <si>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</si>
  <si>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</si>
  <si>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</si>
  <si>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</si>
  <si>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</si>
  <si>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</si>
  <si>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</si>
  <si>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</si>
  <si>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</si>
  <si>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</si>
  <si>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</si>
  <si>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</si>
  <si>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</si>
  <si>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</si>
  <si>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</si>
  <si>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</si>
  <si>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</si>
  <si>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</si>
  <si>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</si>
  <si>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</si>
  <si>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</si>
  <si>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</si>
  <si>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</si>
  <si>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</si>
  <si>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</si>
  <si>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</si>
  <si>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</si>
  <si>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</si>
  <si>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</si>
  <si>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</si>
  <si>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</si>
  <si>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</si>
  <si>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</si>
  <si>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</si>
  <si>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</si>
  <si>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</si>
  <si>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</si>
  <si>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</si>
  <si>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</si>
  <si>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</si>
  <si>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</si>
  <si>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</si>
  <si>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</si>
  <si>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</si>
  <si>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</si>
  <si>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</si>
  <si>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</si>
  <si>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</si>
  <si>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</si>
  <si>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</si>
  <si>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</si>
  <si>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</si>
  <si>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</si>
  <si>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</si>
  <si>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</si>
  <si>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</si>
  <si>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</si>
  <si>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</si>
  <si>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</si>
  <si>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</si>
  <si>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</si>
  <si>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</si>
  <si>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</si>
  <si>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</si>
  <si>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</si>
  <si>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</si>
  <si>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</si>
  <si>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</si>
  <si>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</si>
  <si>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</si>
  <si>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</si>
  <si>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</si>
  <si>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</si>
  <si>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</si>
  <si>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</si>
  <si>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</si>
  <si>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</si>
  <si>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</si>
  <si>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</si>
  <si>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</si>
  <si>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</si>
  <si>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</si>
  <si>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</si>
  <si>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</si>
  <si>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</si>
  <si>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</si>
  <si>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</si>
  <si>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</si>
  <si>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</si>
  <si>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</si>
  <si>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</si>
  <si>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</si>
  <si>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</si>
  <si>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</si>
  <si>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</si>
  <si>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</si>
  <si>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</si>
  <si>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</si>
  <si>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</si>
  <si>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</si>
  <si>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</si>
  <si>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</si>
  <si>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</si>
  <si>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</si>
  <si>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</si>
  <si>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</si>
  <si>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</si>
  <si>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</si>
  <si>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</si>
  <si>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</si>
  <si>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</si>
  <si>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</si>
  <si>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</si>
  <si>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</si>
  <si>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</si>
  <si>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</si>
  <si>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</si>
  <si>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</si>
  <si>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</si>
  <si>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</si>
  <si>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</si>
  <si>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</si>
  <si>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</si>
  <si>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</si>
  <si>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</si>
  <si>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</si>
  <si>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</si>
  <si>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</si>
  <si>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</si>
  <si>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</si>
  <si>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</si>
  <si>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</si>
  <si>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</si>
  <si>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</si>
  <si>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</si>
  <si>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</si>
  <si>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</si>
  <si>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</si>
  <si>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</si>
  <si>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</si>
  <si>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</si>
  <si>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</si>
  <si>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</si>
  <si>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</si>
  <si>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</si>
  <si>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</si>
  <si>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</si>
  <si>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</si>
  <si>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</si>
  <si>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</si>
  <si>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</si>
  <si>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</si>
  <si>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</si>
  <si>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</si>
  <si>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</si>
  <si>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</si>
  <si>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</si>
  <si>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</si>
  <si>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</si>
  <si>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</si>
  <si>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</si>
  <si>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</si>
  <si>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</si>
  <si>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</si>
  <si>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</si>
  <si>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</si>
  <si>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</si>
  <si>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</si>
  <si>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</si>
  <si>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</si>
  <si>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</si>
  <si>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</si>
  <si>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</si>
  <si>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</si>
  <si>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</si>
  <si>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</si>
  <si>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</si>
  <si>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</si>
  <si>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</si>
  <si>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</si>
  <si>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</si>
  <si>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</si>
  <si>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</si>
  <si>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</si>
  <si>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</si>
  <si>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</si>
  <si>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</si>
  <si>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</si>
  <si>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</si>
  <si>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</si>
  <si>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</si>
  <si>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</si>
  <si>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</si>
  <si>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</si>
  <si>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</si>
  <si>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</si>
  <si>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</si>
  <si>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</si>
  <si>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</si>
  <si>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</si>
  <si>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</si>
  <si>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</si>
  <si>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</si>
  <si>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</si>
  <si>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</si>
  <si>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</si>
  <si>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</si>
  <si>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</si>
  <si>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</si>
  <si>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</si>
  <si>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</si>
  <si>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</si>
  <si>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</si>
  <si>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</si>
  <si>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</si>
  <si>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</si>
  <si>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</si>
  <si>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</si>
  <si>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</si>
  <si>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</si>
  <si>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</si>
  <si>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</si>
  <si>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</si>
  <si>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</si>
  <si>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</si>
  <si>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</si>
  <si>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</si>
  <si>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</si>
  <si>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</si>
  <si>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</si>
  <si>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</si>
  <si>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</si>
  <si>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</si>
  <si>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</si>
  <si>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</si>
  <si>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</si>
  <si>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</si>
  <si>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</si>
  <si>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</si>
  <si>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</si>
  <si>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</si>
  <si>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</si>
  <si>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</si>
  <si>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</si>
  <si>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</si>
  <si>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</si>
  <si>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</si>
  <si>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</si>
  <si>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</si>
  <si>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</si>
  <si>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</si>
  <si>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</si>
  <si>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</si>
  <si>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</si>
  <si>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</si>
  <si>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</si>
  <si>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</si>
  <si>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</si>
  <si>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</si>
  <si>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</si>
  <si>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</si>
  <si>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</si>
  <si>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</si>
  <si>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</si>
  <si>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</si>
  <si>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</si>
  <si>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</si>
  <si>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</si>
  <si>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</si>
  <si>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</si>
  <si>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</si>
  <si>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</si>
  <si>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</si>
  <si>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</si>
  <si>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</si>
  <si>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</si>
  <si>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</si>
  <si>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</si>
  <si>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</si>
  <si>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</si>
  <si>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</si>
  <si>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</si>
  <si>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</si>
  <si>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</si>
  <si>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</si>
  <si>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</si>
  <si>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</si>
  <si>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</si>
  <si>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</si>
  <si>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</si>
  <si>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</si>
  <si>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</si>
  <si>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</si>
  <si>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</si>
  <si>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</si>
  <si>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</si>
  <si>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</si>
  <si>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</si>
  <si>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</si>
  <si>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</si>
  <si>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</si>
  <si>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</si>
  <si>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</si>
  <si>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</si>
  <si>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</si>
  <si>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</si>
  <si>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</si>
  <si>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</si>
  <si>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</si>
  <si>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</si>
  <si>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</si>
  <si>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</si>
  <si>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</si>
  <si>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</si>
  <si>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</si>
  <si>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</si>
  <si>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</si>
  <si>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</si>
  <si>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</si>
  <si>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</si>
  <si>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</si>
  <si>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</si>
  <si>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</si>
  <si>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</si>
  <si>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</si>
  <si>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</si>
  <si>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</si>
  <si>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</si>
  <si>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</si>
  <si>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</si>
  <si>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</si>
  <si>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</si>
  <si>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</si>
  <si>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</si>
  <si>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</si>
  <si>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</si>
  <si>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</si>
  <si>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</si>
  <si>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</si>
  <si>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</si>
  <si>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</si>
  <si>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</si>
  <si>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</si>
  <si>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</si>
  <si>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</si>
  <si>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</si>
  <si>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</si>
  <si>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</si>
  <si>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</si>
  <si>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</si>
  <si>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</si>
  <si>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</si>
  <si>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</si>
  <si>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</si>
  <si>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</si>
  <si>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</si>
  <si>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</si>
  <si>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</si>
  <si>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</si>
  <si>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</si>
  <si>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</si>
  <si>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</si>
  <si>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</si>
  <si>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</si>
  <si>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</si>
  <si>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</si>
  <si>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</si>
  <si>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</si>
  <si>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</si>
  <si>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</si>
  <si>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</si>
  <si>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</si>
  <si>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</si>
  <si>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</si>
  <si>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</si>
  <si>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</si>
  <si>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</si>
  <si>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</si>
  <si>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</si>
  <si>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</si>
  <si>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</si>
  <si>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</si>
  <si>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</si>
  <si>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</si>
  <si>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</si>
  <si>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</si>
  <si>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</si>
  <si>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</si>
  <si>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</si>
  <si>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</si>
  <si>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</si>
  <si>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</si>
  <si>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</si>
  <si>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</si>
  <si>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</si>
  <si>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</si>
  <si>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</si>
  <si>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</si>
  <si>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</si>
  <si>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</si>
  <si>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</si>
  <si>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</si>
  <si>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</si>
  <si>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</si>
  <si>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</si>
  <si>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</si>
  <si>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</si>
  <si>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</si>
  <si>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</si>
  <si>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</si>
  <si>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</si>
  <si>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</si>
  <si>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</si>
  <si>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</si>
  <si>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</si>
  <si>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</si>
  <si>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</si>
  <si>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</si>
  <si>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</si>
  <si>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</si>
  <si>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</si>
  <si>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</si>
  <si>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</si>
  <si>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</si>
  <si>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</si>
  <si>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</si>
  <si>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</si>
  <si>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</si>
  <si>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</si>
  <si>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</si>
  <si>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</si>
  <si>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</si>
  <si>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</si>
  <si>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</si>
  <si>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</si>
  <si>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</si>
  <si>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</si>
  <si>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</si>
  <si>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</si>
  <si>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</si>
  <si>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</si>
  <si>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</si>
  <si>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</si>
  <si>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</si>
  <si>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</si>
  <si>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</si>
  <si>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</si>
  <si>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</si>
  <si>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</si>
  <si>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</si>
  <si>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</si>
  <si>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</si>
  <si>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</si>
  <si>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</si>
  <si>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</si>
  <si>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</si>
  <si>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</si>
  <si>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</si>
  <si>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</si>
  <si>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</si>
  <si>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</si>
  <si>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</si>
  <si>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</si>
  <si>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</si>
  <si>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</si>
  <si>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</si>
  <si>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</si>
  <si>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</si>
  <si>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</si>
  <si>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</si>
  <si>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</si>
  <si>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</si>
  <si>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</si>
  <si>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</si>
  <si>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</si>
  <si>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</si>
  <si>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</si>
  <si>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</si>
  <si>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</si>
  <si>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</si>
  <si>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</si>
  <si>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</si>
  <si>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</si>
  <si>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</si>
  <si>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</si>
  <si>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</si>
  <si>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</si>
  <si>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</si>
  <si>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</si>
  <si>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</si>
  <si>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</si>
  <si>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</si>
  <si>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</si>
  <si>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</si>
  <si>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</si>
  <si>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</si>
  <si>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</si>
  <si>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</si>
  <si>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</si>
  <si>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</si>
  <si>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</si>
  <si>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</si>
  <si>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</si>
  <si>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</si>
  <si>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</si>
  <si>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</si>
  <si>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</si>
  <si>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</si>
  <si>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</si>
  <si>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</si>
  <si>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</si>
  <si>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</si>
  <si>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</si>
  <si>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</si>
  <si>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</si>
  <si>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</si>
  <si>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</si>
  <si>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</si>
  <si>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</si>
  <si>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</si>
  <si>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</si>
  <si>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</si>
  <si>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</si>
  <si>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</si>
  <si>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</si>
  <si>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</si>
  <si>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</si>
  <si>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</si>
  <si>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</si>
  <si>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</si>
  <si>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</si>
  <si>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</si>
  <si>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</si>
  <si>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</si>
  <si>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</si>
  <si>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</si>
  <si>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</si>
  <si>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</si>
  <si>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</si>
  <si>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</si>
  <si>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</si>
  <si>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</si>
  <si>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</si>
  <si>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</si>
  <si>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</si>
  <si>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</si>
  <si>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</si>
  <si>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</si>
  <si>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</si>
  <si>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</si>
  <si>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</si>
  <si>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</si>
  <si>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</si>
  <si>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</si>
  <si>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</si>
  <si>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</si>
  <si>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</si>
  <si>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</si>
  <si>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</si>
  <si>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</si>
  <si>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</si>
  <si>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</si>
  <si>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</si>
  <si>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</si>
  <si>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</si>
  <si>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</si>
  <si>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</si>
  <si>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</si>
  <si>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</si>
  <si>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</si>
  <si>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</si>
  <si>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</si>
  <si>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</si>
  <si>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</si>
  <si>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</si>
  <si>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</si>
  <si>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</si>
  <si>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</si>
  <si>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</si>
  <si>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</si>
  <si>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</si>
  <si>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</si>
  <si>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</si>
  <si>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</si>
  <si>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</si>
  <si>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</si>
  <si>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</si>
  <si>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</si>
  <si>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</si>
  <si>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</si>
  <si>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</si>
  <si>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</si>
  <si>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</si>
  <si>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</si>
  <si>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</si>
  <si>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</si>
  <si>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</si>
  <si>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</si>
  <si>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</si>
  <si>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</si>
  <si>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</si>
  <si>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</si>
  <si>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</si>
  <si>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</si>
  <si>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</si>
  <si>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</si>
  <si>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</si>
  <si>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</si>
  <si>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</si>
  <si>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</si>
  <si>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</si>
  <si>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</si>
  <si>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</si>
  <si>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</si>
  <si>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</si>
  <si>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</si>
  <si>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</si>
  <si>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</si>
  <si>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</si>
  <si>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</si>
  <si>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</si>
  <si>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</si>
  <si>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</si>
  <si>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</si>
  <si>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</si>
  <si>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</si>
  <si>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</si>
  <si>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</si>
  <si>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</si>
  <si>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</si>
  <si>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</si>
  <si>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</si>
  <si>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</si>
  <si>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</si>
  <si>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</si>
  <si>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</si>
  <si>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</si>
  <si>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</si>
  <si>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</si>
  <si>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</si>
  <si>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</si>
  <si>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</si>
  <si>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</si>
  <si>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</si>
  <si>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</si>
  <si>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</si>
  <si>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</si>
  <si>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</si>
  <si>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</si>
  <si>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</si>
  <si>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</si>
  <si>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</si>
  <si>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</si>
  <si>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</si>
  <si>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</si>
  <si>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</si>
  <si>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</si>
  <si>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</si>
  <si>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</si>
  <si>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</si>
  <si>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</si>
  <si>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</si>
  <si>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</si>
  <si>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</si>
  <si>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</si>
  <si>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</si>
  <si>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</si>
  <si>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</si>
  <si>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</si>
  <si>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</si>
  <si>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</si>
  <si>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</si>
  <si>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</si>
  <si>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</si>
  <si>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</si>
  <si>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</si>
  <si>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</si>
  <si>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</si>
  <si>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</si>
  <si>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</si>
  <si>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</si>
  <si>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</si>
  <si>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</si>
  <si>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</si>
  <si>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</si>
  <si>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</si>
  <si>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</si>
  <si>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</si>
  <si>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</si>
  <si>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</si>
  <si>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</si>
  <si>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</si>
  <si>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</si>
  <si>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</si>
  <si>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</si>
  <si>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</si>
  <si>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</si>
  <si>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</si>
  <si>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</si>
  <si>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</si>
  <si>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</si>
  <si>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</si>
  <si>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</si>
  <si>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</si>
  <si>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</si>
  <si>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</si>
  <si>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</si>
  <si>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</si>
  <si>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</si>
  <si>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</si>
  <si>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</si>
  <si>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</si>
  <si>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</si>
  <si>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</si>
  <si>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</si>
  <si>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</si>
  <si>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</si>
  <si>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</si>
  <si>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</si>
  <si>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</si>
  <si>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</si>
  <si>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</si>
  <si>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</si>
  <si>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</si>
  <si>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</si>
  <si>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</si>
  <si>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</si>
  <si>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</si>
  <si>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</si>
  <si>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</si>
  <si>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</si>
  <si>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</si>
  <si>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</si>
  <si>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</si>
  <si>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</si>
  <si>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</si>
  <si>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</si>
  <si>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</si>
  <si>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</si>
  <si>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</si>
  <si>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</si>
  <si>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</si>
  <si>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</si>
  <si>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</si>
  <si>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</si>
  <si>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</si>
  <si>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</si>
  <si>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</si>
  <si>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</si>
  <si>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</si>
  <si>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</si>
  <si>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</si>
  <si>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</si>
  <si>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</si>
  <si>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</si>
  <si>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</si>
  <si>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</si>
  <si>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</si>
  <si>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</si>
  <si>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</si>
  <si>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</si>
  <si>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</si>
  <si>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</si>
  <si>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</si>
  <si>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</si>
  <si>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</si>
  <si>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</si>
  <si>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</si>
  <si>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</si>
  <si>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</si>
  <si>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</si>
  <si>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</si>
  <si>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</si>
  <si>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</si>
  <si>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</si>
  <si>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</si>
  <si>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</si>
  <si>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</si>
  <si>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</si>
  <si>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</si>
  <si>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</si>
  <si>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</si>
  <si>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</si>
  <si>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</si>
  <si>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</si>
  <si>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</si>
  <si>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</si>
  <si>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</si>
  <si>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</si>
  <si>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</si>
  <si>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</si>
  <si>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</si>
  <si>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</si>
  <si>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</si>
  <si>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</si>
  <si>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</si>
  <si>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</si>
  <si>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</si>
  <si>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</si>
  <si>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</si>
  <si>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</si>
  <si>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</si>
  <si>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</si>
  <si>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</si>
  <si>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</si>
  <si>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</si>
  <si>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</si>
  <si>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</si>
  <si>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</si>
  <si>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</si>
  <si>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</si>
  <si>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</si>
  <si>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</si>
  <si>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</si>
  <si>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</si>
  <si>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</si>
  <si>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</si>
  <si>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</si>
  <si>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</si>
  <si>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</si>
  <si>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</si>
  <si>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</si>
  <si>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</si>
  <si>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</si>
  <si>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</si>
  <si>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</si>
  <si>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</si>
  <si>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</si>
  <si>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</si>
  <si>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</si>
  <si>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</si>
  <si>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</si>
  <si>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</si>
  <si>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</si>
  <si>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</si>
  <si>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</si>
  <si>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</si>
  <si>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</si>
  <si>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</si>
  <si>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</si>
  <si>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</si>
  <si>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</si>
  <si>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</si>
  <si>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</si>
  <si>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</si>
  <si>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</si>
  <si>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</si>
  <si>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</si>
  <si>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</si>
  <si>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</si>
  <si>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</si>
  <si>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</si>
  <si>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</si>
  <si>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</si>
  <si>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</si>
  <si>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</si>
  <si>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</si>
  <si>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</si>
  <si>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</si>
  <si>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</si>
  <si>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</si>
  <si>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</si>
  <si>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</si>
  <si>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</si>
  <si>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</si>
  <si>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</si>
  <si>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</si>
  <si>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</si>
  <si>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</si>
  <si>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</si>
  <si>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</si>
  <si>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</si>
  <si>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</si>
  <si>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</si>
  <si>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</si>
  <si>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</si>
  <si>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</si>
  <si>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</si>
  <si>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</si>
  <si>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</si>
  <si>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</si>
  <si>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</si>
  <si>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</si>
  <si>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</si>
  <si>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</si>
  <si>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</si>
  <si>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</si>
  <si>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</si>
  <si>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</si>
  <si>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</si>
  <si>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</si>
  <si>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</si>
  <si>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</si>
  <si>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</si>
  <si>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</si>
  <si>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</si>
  <si>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</si>
  <si>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</si>
  <si>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</si>
  <si>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</si>
  <si>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</si>
  <si>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</si>
  <si>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</si>
  <si>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</si>
  <si>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</si>
  <si>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</si>
  <si>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</si>
  <si>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</si>
  <si>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</si>
  <si>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</si>
  <si>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</si>
  <si>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</si>
  <si>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</si>
  <si>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</si>
  <si>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</si>
  <si>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</si>
  <si>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</si>
  <si>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</si>
  <si>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</si>
  <si>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</si>
  <si>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</si>
  <si>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</si>
  <si>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</si>
  <si>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</si>
  <si>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</si>
  <si>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</si>
  <si>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</si>
  <si>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</si>
  <si>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</si>
  <si>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</si>
  <si>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</si>
  <si>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</si>
  <si>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</si>
  <si>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</si>
  <si>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</si>
  <si>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</si>
  <si>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</si>
  <si>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</si>
  <si>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</si>
  <si>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</si>
  <si>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</si>
  <si>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</si>
  <si>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</si>
  <si>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</si>
  <si>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</si>
  <si>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</si>
  <si>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</si>
  <si>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</si>
  <si>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</si>
  <si>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</si>
  <si>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</si>
  <si>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</si>
  <si>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</si>
  <si>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</si>
  <si>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</si>
  <si>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</si>
  <si>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</si>
  <si>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</si>
  <si>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</si>
  <si>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</si>
  <si>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</si>
  <si>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</si>
  <si>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</si>
  <si>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</si>
  <si>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</si>
  <si>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</si>
  <si>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</si>
  <si>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</si>
  <si>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</si>
  <si>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</si>
  <si>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</si>
  <si>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</si>
  <si>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</si>
  <si>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</si>
  <si>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</si>
  <si>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</si>
  <si>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</si>
  <si>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</si>
  <si>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</si>
  <si>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</si>
  <si>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</si>
  <si>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</si>
  <si>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</si>
  <si>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</si>
  <si>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</si>
  <si>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</si>
  <si>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</si>
  <si>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</si>
  <si>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</si>
  <si>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</si>
  <si>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</si>
  <si>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</si>
  <si>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</si>
  <si>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</si>
  <si>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</si>
  <si>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</si>
  <si>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</si>
  <si>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</si>
  <si>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</si>
  <si>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</si>
  <si>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</si>
  <si>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</si>
  <si>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</si>
  <si>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</si>
  <si>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</si>
  <si>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</si>
  <si>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</si>
  <si>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</si>
  <si>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</si>
  <si>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</si>
  <si>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</si>
  <si>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</si>
  <si>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</si>
  <si>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</si>
  <si>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</si>
  <si>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</si>
  <si>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</si>
  <si>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</si>
  <si>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</si>
  <si>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</si>
  <si>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</si>
  <si>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</si>
  <si>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</si>
  <si>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</si>
  <si>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</si>
  <si>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</si>
  <si>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</si>
  <si>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</si>
  <si>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</si>
  <si>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</si>
  <si>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</si>
  <si>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</si>
  <si>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</si>
  <si>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</si>
  <si>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</si>
  <si>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</si>
  <si>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</si>
  <si>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</si>
  <si>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</si>
  <si>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</si>
  <si>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</si>
  <si>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</si>
  <si>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</si>
  <si>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</si>
  <si>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</si>
  <si>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</si>
  <si>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</si>
  <si>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</si>
  <si>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</si>
  <si>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</si>
  <si>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</si>
  <si>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</si>
  <si>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</si>
  <si>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</si>
  <si>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</si>
  <si>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</si>
  <si>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</si>
  <si>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</si>
  <si>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</si>
  <si>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</si>
  <si>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</si>
  <si>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</si>
  <si>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</si>
  <si>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</si>
  <si>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</si>
  <si>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</si>
  <si>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</si>
  <si>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</si>
  <si>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</si>
  <si>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</si>
  <si>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</si>
  <si>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</si>
  <si>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</si>
  <si>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</si>
  <si>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</si>
  <si>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</si>
  <si>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</si>
  <si>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</si>
  <si>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</si>
  <si>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</si>
  <si>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</si>
  <si>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</si>
  <si>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</si>
  <si>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</si>
  <si>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</si>
  <si>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</si>
  <si>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</si>
  <si>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</si>
  <si>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</si>
  <si>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</si>
  <si>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</si>
  <si>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</si>
  <si>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</si>
  <si>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</si>
  <si>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</si>
  <si>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</si>
  <si>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</si>
  <si>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</si>
  <si>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</si>
  <si>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</si>
  <si>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</si>
  <si>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</si>
  <si>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</si>
  <si>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</si>
  <si>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</si>
  <si>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</si>
  <si>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</si>
  <si>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</si>
  <si>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</si>
  <si>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</si>
  <si>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</si>
  <si>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</si>
  <si>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</si>
  <si>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</si>
  <si>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</si>
  <si>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</si>
  <si>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</si>
  <si>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</si>
  <si>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</si>
  <si>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</si>
  <si>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</si>
  <si>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</si>
  <si>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</si>
  <si>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</si>
  <si>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</si>
  <si>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</si>
  <si>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</si>
  <si>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</si>
  <si>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</si>
  <si>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</si>
  <si>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</si>
  <si>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</si>
  <si>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</si>
  <si>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</si>
  <si>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</si>
  <si>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</si>
  <si>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</si>
  <si>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</si>
  <si>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</si>
  <si>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</si>
  <si>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</si>
  <si>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</si>
  <si>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</si>
  <si>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</si>
  <si>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</si>
  <si>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</si>
  <si>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</si>
  <si>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</si>
  <si>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</si>
  <si>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</si>
  <si>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</si>
  <si>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</si>
  <si>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</si>
  <si>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</si>
  <si>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</si>
  <si>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</si>
  <si>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</si>
  <si>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</si>
  <si>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</si>
  <si>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</si>
  <si>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</si>
  <si>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</si>
  <si>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</si>
  <si>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</si>
  <si>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</si>
  <si>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</si>
  <si>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</si>
  <si>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</si>
  <si>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</si>
  <si>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</si>
  <si>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</si>
  <si>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</si>
  <si>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</si>
  <si>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</si>
  <si>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</si>
  <si>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</si>
  <si>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</si>
  <si>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</si>
  <si>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</si>
  <si>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</si>
  <si>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</si>
  <si>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</si>
  <si>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</si>
  <si>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</si>
  <si>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</si>
  <si>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</si>
  <si>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</si>
  <si>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</si>
  <si>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</si>
  <si>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</si>
  <si>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</si>
  <si>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</si>
  <si>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</si>
  <si>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</si>
  <si>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</si>
  <si>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</si>
  <si>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</si>
  <si>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</si>
  <si>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</si>
  <si>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</si>
  <si>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</si>
  <si>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</si>
  <si>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</si>
  <si>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</si>
  <si>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</si>
  <si>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</si>
  <si>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</si>
  <si>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</si>
  <si>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</si>
  <si>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</si>
  <si>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</si>
  <si>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</si>
  <si>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</si>
  <si>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</si>
  <si>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</si>
  <si>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</si>
  <si>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</si>
  <si>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</si>
  <si>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</si>
  <si>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</si>
  <si>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</si>
  <si>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</si>
  <si>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</si>
  <si>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</si>
  <si>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</si>
  <si>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</si>
  <si>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</si>
  <si>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</si>
  <si>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</si>
  <si>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</si>
  <si>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</si>
  <si>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</si>
  <si>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</si>
  <si>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</si>
  <si>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</si>
  <si>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</si>
  <si>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</si>
  <si>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</si>
  <si>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</si>
  <si>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</si>
  <si>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</si>
  <si>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</si>
  <si>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</si>
  <si>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</si>
  <si>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</si>
  <si>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</si>
  <si>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</si>
  <si>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</si>
  <si>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</si>
  <si>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</si>
  <si>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</si>
  <si>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</si>
  <si>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</si>
  <si>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</si>
  <si>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</si>
  <si>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</si>
  <si>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</si>
  <si>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</si>
  <si>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</si>
  <si>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</si>
  <si>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</si>
  <si>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</si>
  <si>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</si>
  <si>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</si>
  <si>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</si>
  <si>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</si>
  <si>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</si>
  <si>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</si>
  <si>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</si>
  <si>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</si>
  <si>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</si>
  <si>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</si>
  <si>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</si>
  <si>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</si>
  <si>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</si>
  <si>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</si>
  <si>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</si>
  <si>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</si>
  <si>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</si>
  <si>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</si>
  <si>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</si>
  <si>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</si>
  <si>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</si>
  <si>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</si>
  <si>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</si>
  <si>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</si>
  <si>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</si>
  <si>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</si>
  <si>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</si>
  <si>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</si>
  <si>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</si>
  <si>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</si>
  <si>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</si>
  <si>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</si>
  <si>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</si>
  <si>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</si>
  <si>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</si>
  <si>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</si>
  <si>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</si>
  <si>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</si>
  <si>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</si>
  <si>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</si>
  <si>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</si>
  <si>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</si>
  <si>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</si>
  <si>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</si>
  <si>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</si>
  <si>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</si>
  <si>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</si>
  <si>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</si>
  <si>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</si>
  <si>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</si>
  <si>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</si>
  <si>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</si>
  <si>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</si>
  <si>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</si>
  <si>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</si>
  <si>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</si>
  <si>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</si>
  <si>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</si>
  <si>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</si>
  <si>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</si>
  <si>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</si>
  <si>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</si>
  <si>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</si>
  <si>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</si>
  <si>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</si>
  <si>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</si>
  <si>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</si>
  <si>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</si>
  <si>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</si>
  <si>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</si>
  <si>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</si>
  <si>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</si>
  <si>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</si>
  <si>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</si>
  <si>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</si>
  <si>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</si>
  <si>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</si>
  <si>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</si>
  <si>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</si>
  <si>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</si>
  <si>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</si>
  <si>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</si>
  <si>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</si>
  <si>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</si>
  <si>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</si>
  <si>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</si>
  <si>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</si>
  <si>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</si>
  <si>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</si>
  <si>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</si>
  <si>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</si>
  <si>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</si>
  <si>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</si>
  <si>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</si>
  <si>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</si>
  <si>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</si>
  <si>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</si>
  <si>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</si>
  <si>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</si>
  <si>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</si>
  <si>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</si>
  <si>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</si>
  <si>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</si>
  <si>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</si>
  <si>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</si>
  <si>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</si>
  <si>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</si>
  <si>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</si>
  <si>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</si>
  <si>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</si>
  <si>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</si>
  <si>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</si>
  <si>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</si>
  <si>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</si>
  <si>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</si>
  <si>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</si>
  <si>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</si>
  <si>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</si>
  <si>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</si>
  <si>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</si>
  <si>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</si>
  <si>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</si>
  <si>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</si>
  <si>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</si>
  <si>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</si>
  <si>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</si>
  <si>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</si>
  <si>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</si>
  <si>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</si>
  <si>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</si>
  <si>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</si>
  <si>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</si>
  <si>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</si>
  <si>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</si>
  <si>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</si>
  <si>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</si>
  <si>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</si>
  <si>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</si>
  <si>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</si>
  <si>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</si>
  <si>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</si>
  <si>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</si>
  <si>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</si>
  <si>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</si>
  <si>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</si>
  <si>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</si>
  <si>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</si>
  <si>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</si>
  <si>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</si>
  <si>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</si>
  <si>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</si>
  <si>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</si>
  <si>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</si>
  <si>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</si>
  <si>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</si>
  <si>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</si>
  <si>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</si>
  <si>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</si>
  <si>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</si>
  <si>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</si>
  <si>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</si>
  <si>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</si>
  <si>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</si>
  <si>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</si>
  <si>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</si>
  <si>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</si>
  <si>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</si>
  <si>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</si>
  <si>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</si>
  <si>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</si>
  <si>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</si>
  <si>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</si>
  <si>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</si>
  <si>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</si>
  <si>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</si>
  <si>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</si>
  <si>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</si>
  <si>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</si>
  <si>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</si>
  <si>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</si>
  <si>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</si>
  <si>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</si>
  <si>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</si>
  <si>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</si>
  <si>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</si>
  <si>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</si>
  <si>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</si>
  <si>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</si>
  <si>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</si>
  <si>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</si>
  <si>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</si>
  <si>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</si>
  <si>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</si>
  <si>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</si>
  <si>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</si>
  <si>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</si>
  <si>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</si>
  <si>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</si>
  <si>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</si>
  <si>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</si>
  <si>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</si>
  <si>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</si>
  <si>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</si>
  <si>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</si>
  <si>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</si>
  <si>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</si>
  <si>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</si>
  <si>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</si>
  <si>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</si>
  <si>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</si>
  <si>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</si>
  <si>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</si>
  <si>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</si>
  <si>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</si>
  <si>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</si>
  <si>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</si>
  <si>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</si>
  <si>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</si>
  <si>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</si>
  <si>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</si>
  <si>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</si>
  <si>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</si>
  <si>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</si>
  <si>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</si>
  <si>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</si>
  <si>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</si>
  <si>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</si>
  <si>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</si>
  <si>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</si>
  <si>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</si>
  <si>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</si>
  <si>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</si>
  <si>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</si>
  <si>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</si>
  <si>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</si>
  <si>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</si>
  <si>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</si>
  <si>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</si>
  <si>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</si>
  <si>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</si>
  <si>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</si>
  <si>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</si>
  <si>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</si>
  <si>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</si>
  <si>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</si>
  <si>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</si>
  <si>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</si>
  <si>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</si>
  <si>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</si>
  <si>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</si>
  <si>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</si>
  <si>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</si>
  <si>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</si>
  <si>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</si>
  <si>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</si>
  <si>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</si>
  <si>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</si>
  <si>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</si>
  <si>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</si>
  <si>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</si>
  <si>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</si>
  <si>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</si>
  <si>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</si>
  <si>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</si>
  <si>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</si>
  <si>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</si>
  <si>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</si>
  <si>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</si>
  <si>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</si>
  <si>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</si>
  <si>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</si>
  <si>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</si>
  <si>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</si>
  <si>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</si>
  <si>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</si>
  <si>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</si>
  <si>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</si>
  <si>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</si>
  <si>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</si>
  <si>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</si>
  <si>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</si>
  <si>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</si>
  <si>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</si>
  <si>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</si>
  <si>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</si>
  <si>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</si>
  <si>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</si>
  <si>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</si>
  <si>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</si>
  <si>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</si>
  <si>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</si>
  <si>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</si>
  <si>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</si>
  <si>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</si>
  <si>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</si>
  <si>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</si>
  <si>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</si>
  <si>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</si>
  <si>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</si>
  <si>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</si>
  <si>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</si>
  <si>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</si>
  <si>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</si>
  <si>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</si>
  <si>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</si>
  <si>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</si>
  <si>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</si>
  <si>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</si>
  <si>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</si>
  <si>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</si>
  <si>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</si>
  <si>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</si>
  <si>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</si>
  <si>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</si>
  <si>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</si>
  <si>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</si>
  <si>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</si>
  <si>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</si>
  <si>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</si>
  <si>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</si>
  <si>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</si>
  <si>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</si>
  <si>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</si>
  <si>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</si>
  <si>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</si>
  <si>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</si>
  <si>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</si>
  <si>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</si>
  <si>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</si>
  <si>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</si>
  <si>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</si>
  <si>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</si>
  <si>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</si>
  <si>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</si>
  <si>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</si>
  <si>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</si>
  <si>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</si>
  <si>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</si>
  <si>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</si>
  <si>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</si>
  <si>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</si>
  <si>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</si>
  <si>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</si>
  <si>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</si>
  <si>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</si>
  <si>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</si>
  <si>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</si>
  <si>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</si>
  <si>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</si>
  <si>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</si>
  <si>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</si>
  <si>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</si>
  <si>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</si>
  <si>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</si>
  <si>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</si>
  <si>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</si>
  <si>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</si>
  <si>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</si>
  <si>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</si>
  <si>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</si>
  <si>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</si>
  <si>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</si>
  <si>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</si>
  <si>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</si>
  <si>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</si>
  <si>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</si>
  <si>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</si>
  <si>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</si>
  <si>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</si>
  <si>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</si>
  <si>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</si>
  <si>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</si>
  <si>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</si>
  <si>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</si>
  <si>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</si>
  <si>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</si>
  <si>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</si>
  <si>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</si>
  <si>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</si>
  <si>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</si>
  <si>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</si>
  <si>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</si>
  <si>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</si>
  <si>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</si>
  <si>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</si>
  <si>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</si>
  <si>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</si>
  <si>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</si>
  <si>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</si>
  <si>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</si>
  <si>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</si>
  <si>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</si>
  <si>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</si>
  <si>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</si>
  <si>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</si>
  <si>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</si>
  <si>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</si>
  <si>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</si>
  <si>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</si>
  <si>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</si>
  <si>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</si>
  <si>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</si>
  <si>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</si>
  <si>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</si>
  <si>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</si>
  <si>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</si>
  <si>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</si>
  <si>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</si>
  <si>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</si>
  <si>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</si>
  <si>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</si>
  <si>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</si>
  <si>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</si>
  <si>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</si>
  <si>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</si>
  <si>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</si>
  <si>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</si>
  <si>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</si>
  <si>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</si>
  <si>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</si>
  <si>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</si>
  <si>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</si>
  <si>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</si>
  <si>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</si>
  <si>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</si>
  <si>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</si>
  <si>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</si>
  <si>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</si>
  <si>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</si>
  <si>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</si>
  <si>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</si>
  <si>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</si>
  <si>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</si>
  <si>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</si>
  <si>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</si>
  <si>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</si>
  <si>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</si>
  <si>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</si>
  <si>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</si>
  <si>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</si>
  <si>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</si>
  <si>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</si>
  <si>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</si>
  <si>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</si>
  <si>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</si>
  <si>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</si>
  <si>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</si>
  <si>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</si>
  <si>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</si>
  <si>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</si>
  <si>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</si>
  <si>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</si>
  <si>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</si>
  <si>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</si>
  <si>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</si>
  <si>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</si>
  <si>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</si>
  <si>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</si>
  <si>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</si>
  <si>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</si>
  <si>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</si>
  <si>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</si>
  <si>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</si>
  <si>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</si>
  <si>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</si>
  <si>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</si>
  <si>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</si>
  <si>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</si>
  <si>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</si>
  <si>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</si>
  <si>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</si>
  <si>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</si>
  <si>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</si>
  <si>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</si>
  <si>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</si>
  <si>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</si>
  <si>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</si>
  <si>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</si>
  <si>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</si>
  <si>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</si>
  <si>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</si>
  <si>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</si>
  <si>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</si>
  <si>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</si>
  <si>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</si>
  <si>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</si>
  <si>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</si>
  <si>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</si>
  <si>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</si>
  <si>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</si>
  <si>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</si>
  <si>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</si>
  <si>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</si>
  <si>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</si>
  <si>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</si>
  <si>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</si>
  <si>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</si>
  <si>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</si>
  <si>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</si>
  <si>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</si>
  <si>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</si>
  <si>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</si>
  <si>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</si>
  <si>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</si>
  <si>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</si>
  <si>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</si>
  <si>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</si>
  <si>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</si>
  <si>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</si>
  <si>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</si>
  <si>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</si>
  <si>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</si>
  <si>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</si>
  <si>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</si>
  <si>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</si>
  <si>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</si>
  <si>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</si>
  <si>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</si>
  <si>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</si>
  <si>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</si>
  <si>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</si>
  <si>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</si>
  <si>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</si>
  <si>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</si>
  <si>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</si>
  <si>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</si>
  <si>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</si>
  <si>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</si>
  <si>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</si>
  <si>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</si>
  <si>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</si>
  <si>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</si>
  <si>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</si>
  <si>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</si>
  <si>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</si>
  <si>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</si>
  <si>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</si>
  <si>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</si>
  <si>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</si>
  <si>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</si>
  <si>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</si>
  <si>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</si>
  <si>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</si>
  <si>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</si>
  <si>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</si>
  <si>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</si>
  <si>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</si>
  <si>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</si>
  <si>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</si>
  <si>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</si>
  <si>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</si>
  <si>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</si>
  <si>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</si>
  <si>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</si>
  <si>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</si>
  <si>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</si>
  <si>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</si>
  <si>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</si>
  <si>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</si>
  <si>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</si>
  <si>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</si>
  <si>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</si>
  <si>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</si>
  <si>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</si>
  <si>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</si>
  <si>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</si>
  <si>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</si>
  <si>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</si>
  <si>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</si>
  <si>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</si>
  <si>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</si>
  <si>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</si>
  <si>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</si>
  <si>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</si>
  <si>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</si>
  <si>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</si>
  <si>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</si>
  <si>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</si>
  <si>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</si>
  <si>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</si>
  <si>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</si>
  <si>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</si>
  <si>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</si>
  <si>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</si>
  <si>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</si>
  <si>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</si>
  <si>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</si>
  <si>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</si>
  <si>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</si>
  <si>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</si>
  <si>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</si>
  <si>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</si>
  <si>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</si>
  <si>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</si>
  <si>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</si>
  <si>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</si>
  <si>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</si>
  <si>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</si>
  <si>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</si>
  <si>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</si>
  <si>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</si>
  <si>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</si>
  <si>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</si>
  <si>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</si>
  <si>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</si>
  <si>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</si>
  <si>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</si>
  <si>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</si>
  <si>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</si>
  <si>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</si>
  <si>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</si>
  <si>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</si>
  <si>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</si>
  <si>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</si>
  <si>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</si>
  <si>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</si>
  <si>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</si>
  <si>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</si>
  <si>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</si>
  <si>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</si>
  <si>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</si>
  <si>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</si>
  <si>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</si>
  <si>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</si>
  <si>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</si>
  <si>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</si>
  <si>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</si>
  <si>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</si>
  <si>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</si>
  <si>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</si>
  <si>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</si>
  <si>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</si>
  <si>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</si>
  <si>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</si>
  <si>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</si>
  <si>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</si>
  <si>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</si>
  <si>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</si>
  <si>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</si>
  <si>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</si>
  <si>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</si>
  <si>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</si>
  <si>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</si>
  <si>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</si>
  <si>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</si>
  <si>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</si>
  <si>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</si>
  <si>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</si>
  <si>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</si>
  <si>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</si>
  <si>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</si>
  <si>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</si>
  <si>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</si>
  <si>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</si>
  <si>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</si>
  <si>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</si>
  <si>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</si>
  <si>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</si>
  <si>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</si>
  <si>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</si>
  <si>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</si>
  <si>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</si>
  <si>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</si>
  <si>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</si>
  <si>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</si>
  <si>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</si>
  <si>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</si>
  <si>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</si>
  <si>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</si>
  <si>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</si>
  <si>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</si>
  <si>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</si>
  <si>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</si>
  <si>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</si>
  <si>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</si>
  <si>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</si>
  <si>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</si>
  <si>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</si>
  <si>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</si>
  <si>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</si>
  <si>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</si>
  <si>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</si>
  <si>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</si>
  <si>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</si>
  <si>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</si>
  <si>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</si>
  <si>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</si>
  <si>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</si>
  <si>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</si>
  <si>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</si>
  <si>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</si>
  <si>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</si>
  <si>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</si>
  <si>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</si>
  <si>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</si>
  <si>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</si>
  <si>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</si>
  <si>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</si>
  <si>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</si>
  <si>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</si>
  <si>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</si>
  <si>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</si>
  <si>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</si>
  <si>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</si>
  <si>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</si>
  <si>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</si>
  <si>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</si>
  <si>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</si>
  <si>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</si>
  <si>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</si>
  <si>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</si>
  <si>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</si>
  <si>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</si>
  <si>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</si>
  <si>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</si>
  <si>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</si>
  <si>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</si>
  <si>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</si>
  <si>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</si>
  <si>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</si>
  <si>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</si>
  <si>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</si>
  <si>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</si>
  <si>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</si>
  <si>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</si>
  <si>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</si>
  <si>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</si>
  <si>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</si>
  <si>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</si>
  <si>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</si>
  <si>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</si>
  <si>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</si>
  <si>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</si>
  <si>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</si>
  <si>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</si>
  <si>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</si>
  <si>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</si>
  <si>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</si>
  <si>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</si>
  <si>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</si>
  <si>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</si>
  <si>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</si>
  <si>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</si>
  <si>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</si>
  <si>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</si>
  <si>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</si>
  <si>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</si>
  <si>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</si>
  <si>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</si>
  <si>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</si>
  <si>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</si>
  <si>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</si>
  <si>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</si>
  <si>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</si>
  <si>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</si>
  <si>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</si>
  <si>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</si>
  <si>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</si>
  <si>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</si>
  <si>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</si>
  <si>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</si>
  <si>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</si>
  <si>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</si>
  <si>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</si>
  <si>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</si>
  <si>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</si>
  <si>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</si>
  <si>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</si>
  <si>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</si>
  <si>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</si>
  <si>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</si>
  <si>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</si>
  <si>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</si>
  <si>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</si>
  <si>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</si>
  <si>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</si>
  <si>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</si>
  <si>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</si>
  <si>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</si>
  <si>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</si>
  <si>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</si>
  <si>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</si>
  <si>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</si>
  <si>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</si>
  <si>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</si>
  <si>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</si>
  <si>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</si>
  <si>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</si>
  <si>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</si>
  <si>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</si>
  <si>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</si>
  <si>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</si>
  <si>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</si>
  <si>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</si>
  <si>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</si>
  <si>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</si>
  <si>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</si>
  <si>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</si>
  <si>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</si>
  <si>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</si>
  <si>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</si>
  <si>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</si>
  <si>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</si>
  <si>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</si>
  <si>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</si>
  <si>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</si>
  <si>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</si>
  <si>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</si>
  <si>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</si>
  <si>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</si>
  <si>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</si>
  <si>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</si>
  <si>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</si>
  <si>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</si>
  <si>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</si>
  <si>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</si>
  <si>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</si>
  <si>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</si>
  <si>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</si>
  <si>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</si>
  <si>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</si>
  <si>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</si>
  <si>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</si>
  <si>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</si>
  <si>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</si>
  <si>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</si>
  <si>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</si>
  <si>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</si>
  <si>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</si>
  <si>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</si>
  <si>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</si>
  <si>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</si>
  <si>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</si>
  <si>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</si>
  <si>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</si>
  <si>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</si>
  <si>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</si>
  <si>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</si>
  <si>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</si>
  <si>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</si>
  <si>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</si>
  <si>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</si>
  <si>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</si>
  <si>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</si>
  <si>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</si>
  <si>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</si>
  <si>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</si>
  <si>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</si>
  <si>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</si>
  <si>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</si>
  <si>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</si>
  <si>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</si>
  <si>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</si>
  <si>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</si>
  <si>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</si>
  <si>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</si>
  <si>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</si>
  <si>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</si>
  <si>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</si>
  <si>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</si>
  <si>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</si>
  <si>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</si>
  <si>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</si>
  <si>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</si>
  <si>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</si>
  <si>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</si>
  <si>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</si>
  <si>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</si>
  <si>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</si>
  <si>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</si>
  <si>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</si>
  <si>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</si>
  <si>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</si>
  <si>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</si>
  <si>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</si>
  <si>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</si>
  <si>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</si>
  <si>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</si>
  <si>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</si>
  <si>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</si>
  <si>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</si>
  <si>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</si>
  <si>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</si>
  <si>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</si>
  <si>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</si>
  <si>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</si>
  <si>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</si>
  <si>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</si>
  <si>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</si>
  <si>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</si>
  <si>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</si>
  <si>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</si>
  <si>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</si>
  <si>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</si>
  <si>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</si>
  <si>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</si>
  <si>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</si>
  <si>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</si>
  <si>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</si>
  <si>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</si>
  <si>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</si>
  <si>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</si>
  <si>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</si>
  <si>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</si>
  <si>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</si>
  <si>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</si>
  <si>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</si>
  <si>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</si>
  <si>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</si>
  <si>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</si>
  <si>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</si>
  <si>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</si>
  <si>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</si>
  <si>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</si>
  <si>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</si>
  <si>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</si>
  <si>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</si>
  <si>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</si>
  <si>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</si>
  <si>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</si>
  <si>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</si>
  <si>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</si>
  <si>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</si>
  <si>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</si>
  <si>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</si>
  <si>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</si>
  <si>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</si>
  <si>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</si>
  <si>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</si>
  <si>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</si>
  <si>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</si>
  <si>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</si>
  <si>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</si>
  <si>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</si>
  <si>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</si>
  <si>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</si>
  <si>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</si>
  <si>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</si>
  <si>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</si>
  <si>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</si>
  <si>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</si>
  <si>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</si>
  <si>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</si>
  <si>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</si>
  <si>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</si>
  <si>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</si>
  <si>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</si>
  <si>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</si>
  <si>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</si>
  <si>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</si>
  <si>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</si>
  <si>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</si>
  <si>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</si>
  <si>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</si>
  <si>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</si>
  <si>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</si>
  <si>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</si>
  <si>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</si>
  <si>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</si>
  <si>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</si>
  <si>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</si>
  <si>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</si>
  <si>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</si>
  <si>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</si>
  <si>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</si>
  <si>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</si>
  <si>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</si>
  <si>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</si>
  <si>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</si>
  <si>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</si>
  <si>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</si>
  <si>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</si>
  <si>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</si>
  <si>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</si>
  <si>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</si>
  <si>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</si>
  <si>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</si>
  <si>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</si>
  <si>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</si>
  <si>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</si>
  <si>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</si>
  <si>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</si>
  <si>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</si>
  <si>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</si>
  <si>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</si>
  <si>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</si>
  <si>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</si>
  <si>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</si>
  <si>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</si>
  <si>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</si>
  <si>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</si>
  <si>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</si>
  <si>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</si>
  <si>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</si>
  <si>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</si>
  <si>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</si>
  <si>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</si>
  <si>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</si>
  <si>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</si>
  <si>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</si>
  <si>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</si>
  <si>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</si>
  <si>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</si>
  <si>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</si>
  <si>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</si>
  <si>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</si>
  <si>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</si>
  <si>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</si>
  <si>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</si>
  <si>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</si>
  <si>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</si>
  <si>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</si>
  <si>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</si>
  <si>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</si>
  <si>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</si>
  <si>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</si>
  <si>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</si>
  <si>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</si>
  <si>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</si>
  <si>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</si>
  <si>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</si>
  <si>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</si>
  <si>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</si>
  <si>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</si>
  <si>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</si>
  <si>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</si>
  <si>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</si>
  <si>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</si>
  <si>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</si>
  <si>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</si>
  <si>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</si>
  <si>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</si>
  <si>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</si>
  <si>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</si>
  <si>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</si>
  <si>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</si>
  <si>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</si>
  <si>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</si>
  <si>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</si>
  <si>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</si>
  <si>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</si>
  <si>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</si>
  <si>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</si>
  <si>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</si>
  <si>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</si>
  <si>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</si>
  <si>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</si>
  <si>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</si>
  <si>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</si>
  <si>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</si>
  <si>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</si>
  <si>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</si>
  <si>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</si>
  <si>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</si>
  <si>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</si>
  <si>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</si>
  <si>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</si>
  <si>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</si>
  <si>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</si>
  <si>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</si>
  <si>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</si>
  <si>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</si>
  <si>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</si>
  <si>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</si>
  <si>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</si>
  <si>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</si>
  <si>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</si>
  <si>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</si>
  <si>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</si>
  <si>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</si>
  <si>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</si>
  <si>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</si>
  <si>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</si>
  <si>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</si>
  <si>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</si>
  <si>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</si>
  <si>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</si>
  <si>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</si>
  <si>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</si>
  <si>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</si>
  <si>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</si>
  <si>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</si>
  <si>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</si>
  <si>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</si>
  <si>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</si>
  <si>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</si>
  <si>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</si>
  <si>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</si>
  <si>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</si>
  <si>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</si>
  <si>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</si>
  <si>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</si>
  <si>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</si>
  <si>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</si>
  <si>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</si>
  <si>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</si>
  <si>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</si>
  <si>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</si>
  <si>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</si>
  <si>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</si>
  <si>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</si>
  <si>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</si>
  <si>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</si>
  <si>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</si>
  <si>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</si>
  <si>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</si>
  <si>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</si>
  <si>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</si>
  <si>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</si>
  <si>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</si>
  <si>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</si>
  <si>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</si>
  <si>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</si>
  <si>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</si>
  <si>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</si>
  <si>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</si>
  <si>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</si>
  <si>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</si>
  <si>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</si>
  <si>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</si>
  <si>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</si>
  <si>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</si>
  <si>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</si>
  <si>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</si>
  <si>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</si>
  <si>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</si>
  <si>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</si>
  <si>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</si>
  <si>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</si>
  <si>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</si>
  <si>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</si>
  <si>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</si>
  <si>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</si>
  <si>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</si>
  <si>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</si>
  <si>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</si>
  <si>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</si>
  <si>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</si>
  <si>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</si>
  <si>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</si>
  <si>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</si>
  <si>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</si>
  <si>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</si>
  <si>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</si>
  <si>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</si>
  <si>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</si>
  <si>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</si>
  <si>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</si>
  <si>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</si>
  <si>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</si>
  <si>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</si>
  <si>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</si>
  <si>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</si>
  <si>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</si>
  <si>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</si>
  <si>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</si>
  <si>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</si>
  <si>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</si>
  <si>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</si>
  <si>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</si>
  <si>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</si>
  <si>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</si>
  <si>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</si>
  <si>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</si>
  <si>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</si>
  <si>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</si>
  <si>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</si>
  <si>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</si>
  <si>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</si>
  <si>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</si>
  <si>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</si>
  <si>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</si>
  <si>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</si>
  <si>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</si>
  <si>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</si>
  <si>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</si>
  <si>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</si>
  <si>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</si>
  <si>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</si>
  <si>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</si>
  <si>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</si>
  <si>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</si>
  <si>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</si>
  <si>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</si>
  <si>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</si>
  <si>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</si>
  <si>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</si>
  <si>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</si>
  <si>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</si>
  <si>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</si>
  <si>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</si>
  <si>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</si>
  <si>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</si>
  <si>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</si>
  <si>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</si>
  <si>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</si>
  <si>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</si>
  <si>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</si>
  <si>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</si>
  <si>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</si>
  <si>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</si>
  <si>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</si>
  <si>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</si>
  <si>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</si>
  <si>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</si>
  <si>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</si>
  <si>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</si>
  <si>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</si>
  <si>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</si>
  <si>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</si>
  <si>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</si>
  <si>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</si>
  <si>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</si>
  <si>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</si>
  <si>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</si>
  <si>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</si>
  <si>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</si>
  <si>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</si>
  <si>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</si>
  <si>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</si>
  <si>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</si>
  <si>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</si>
  <si>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</si>
  <si>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</si>
  <si>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</si>
  <si>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</si>
  <si>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</si>
  <si>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</si>
  <si>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</si>
  <si>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</si>
  <si>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</si>
  <si>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</si>
  <si>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</si>
  <si>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</si>
  <si>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</si>
  <si>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</si>
  <si>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</si>
  <si>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</si>
  <si>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</si>
  <si>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</si>
  <si>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</si>
  <si>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</si>
  <si>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</si>
  <si>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</si>
  <si>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</si>
  <si>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</si>
  <si>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</si>
  <si>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</si>
  <si>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</si>
  <si>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</si>
  <si>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</si>
  <si>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</si>
  <si>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</si>
  <si>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</si>
  <si>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</si>
  <si>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</si>
  <si>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</si>
  <si>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</si>
  <si>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</si>
  <si>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</si>
  <si>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</si>
  <si>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</si>
  <si>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</si>
  <si>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</si>
  <si>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</si>
  <si>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</si>
  <si>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</si>
  <si>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</si>
  <si>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</si>
  <si>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</si>
  <si>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</si>
  <si>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</si>
  <si>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</si>
  <si>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</si>
  <si>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</si>
  <si>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</si>
  <si>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</si>
  <si>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</si>
  <si>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</si>
  <si>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</si>
  <si>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</si>
  <si>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</si>
  <si>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</si>
  <si>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</si>
  <si>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</si>
  <si>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</si>
  <si>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</si>
  <si>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</si>
  <si>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</si>
  <si>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</si>
  <si>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</si>
  <si>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</si>
  <si>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</si>
  <si>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</si>
  <si>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</si>
  <si>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</si>
  <si>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</si>
  <si>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</si>
  <si>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</si>
  <si>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</si>
  <si>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</si>
  <si>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</si>
  <si>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</si>
  <si>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</si>
  <si>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</si>
  <si>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</si>
  <si>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</si>
  <si>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</si>
  <si>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</si>
  <si>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</si>
  <si>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</si>
  <si>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</si>
  <si>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</si>
  <si>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</si>
  <si>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</si>
  <si>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</si>
  <si>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</si>
  <si>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</si>
  <si>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</si>
  <si>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</si>
  <si>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</si>
  <si>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</si>
  <si>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</si>
  <si>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</si>
  <si>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</si>
  <si>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</si>
  <si>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</si>
  <si>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</si>
  <si>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</si>
  <si>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</si>
  <si>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</si>
  <si>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</si>
  <si>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</si>
  <si>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</si>
  <si>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</si>
  <si>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</si>
  <si>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</si>
  <si>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</si>
  <si>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</si>
  <si>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</si>
  <si>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</si>
  <si>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</si>
  <si>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</si>
  <si>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</si>
  <si>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</si>
  <si>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</si>
  <si>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</si>
  <si>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</si>
  <si>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</si>
  <si>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</si>
  <si>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</si>
  <si>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</si>
  <si>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</si>
  <si>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</si>
  <si>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</si>
  <si>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</si>
  <si>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</si>
  <si>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</si>
  <si>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</si>
  <si>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</si>
  <si>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</si>
  <si>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</si>
  <si>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</si>
  <si>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</si>
  <si>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</si>
  <si>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</si>
  <si>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</si>
  <si>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</si>
  <si>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</si>
  <si>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</si>
  <si>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</si>
  <si>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</si>
  <si>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</si>
  <si>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</si>
  <si>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</si>
  <si>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</si>
  <si>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</si>
  <si>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</si>
  <si>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</si>
  <si>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</si>
  <si>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</si>
  <si>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</si>
  <si>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</si>
  <si>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</si>
  <si>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</si>
  <si>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</si>
  <si>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</si>
  <si>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</si>
  <si>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</si>
  <si>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</si>
  <si>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</si>
  <si>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</si>
  <si>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</si>
  <si>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</si>
  <si>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</si>
  <si>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</si>
  <si>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</si>
  <si>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</si>
  <si>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</si>
  <si>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</si>
  <si>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</si>
  <si>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</si>
  <si>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</si>
  <si>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</si>
  <si>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</si>
  <si>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</si>
  <si>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</si>
  <si>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</si>
  <si>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</si>
  <si>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</si>
  <si>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</si>
  <si>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</si>
  <si>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</si>
  <si>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</si>
  <si>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</si>
  <si>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</si>
  <si>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</si>
  <si>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</si>
  <si>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</si>
  <si>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</si>
  <si>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</si>
  <si>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</si>
  <si>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</si>
  <si>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</si>
  <si>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</si>
  <si>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</si>
  <si>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</si>
  <si>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</si>
  <si>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</si>
  <si>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</si>
  <si>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</si>
  <si>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</si>
  <si>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</si>
  <si>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</si>
  <si>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</si>
  <si>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</si>
  <si>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</si>
  <si>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</si>
  <si>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</si>
  <si>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</si>
  <si>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</si>
  <si>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</si>
  <si>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</si>
  <si>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</si>
  <si>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</si>
  <si>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</si>
  <si>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</si>
  <si>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</si>
  <si>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</si>
  <si>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</si>
  <si>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</si>
  <si>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</si>
  <si>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</si>
  <si>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</si>
  <si>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</si>
  <si>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</si>
  <si>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</si>
  <si>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</si>
  <si>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</si>
  <si>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</si>
  <si>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</si>
  <si>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</si>
  <si>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</si>
  <si>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</si>
  <si>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</si>
  <si>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</si>
  <si>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</si>
  <si>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</si>
  <si>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</si>
  <si>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</si>
  <si>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</si>
  <si>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</si>
  <si>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</si>
  <si>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</si>
  <si>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</si>
  <si>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</si>
  <si>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</si>
  <si>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</si>
  <si>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</si>
  <si>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</si>
  <si>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</si>
  <si>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</si>
  <si>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</si>
  <si>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</si>
  <si>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</si>
  <si>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</si>
  <si>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</si>
  <si>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</si>
  <si>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</si>
  <si>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</si>
  <si>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</si>
  <si>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</si>
  <si>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</si>
  <si>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</si>
  <si>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</si>
  <si>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</si>
  <si>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</si>
  <si>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</si>
  <si>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</si>
  <si>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</si>
  <si>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</si>
  <si>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</si>
  <si>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</si>
  <si>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</si>
  <si>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</si>
  <si>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</si>
  <si>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</si>
  <si>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</si>
  <si>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</si>
  <si>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</si>
  <si>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</si>
  <si>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</si>
  <si>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</si>
  <si>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</si>
  <si>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</si>
  <si>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</si>
  <si>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</si>
  <si>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</si>
  <si>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</si>
  <si>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</si>
  <si>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</si>
  <si>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</si>
  <si>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</si>
  <si>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</si>
  <si>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</si>
  <si>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</si>
  <si>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</si>
  <si>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</si>
  <si>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</si>
  <si>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</si>
  <si>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</si>
  <si>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</si>
  <si>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</si>
  <si>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</si>
  <si>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</si>
  <si>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</si>
  <si>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</si>
  <si>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</si>
  <si>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</si>
  <si>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</si>
  <si>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</si>
  <si>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</si>
  <si>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</si>
  <si>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</si>
  <si>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</si>
  <si>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</si>
  <si>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</si>
  <si>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</si>
  <si>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</si>
  <si>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</si>
  <si>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</si>
  <si>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</si>
  <si>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</si>
  <si>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</si>
  <si>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</si>
  <si>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</si>
  <si>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</si>
  <si>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</si>
  <si>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</si>
  <si>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</si>
  <si>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</si>
  <si>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</si>
  <si>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</si>
  <si>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</si>
  <si>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</si>
  <si>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</si>
  <si>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</si>
  <si>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</si>
  <si>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</si>
  <si>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</si>
  <si>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</si>
  <si>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</si>
  <si>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</si>
  <si>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</si>
  <si>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</si>
  <si>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</si>
  <si>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</si>
  <si>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</si>
  <si>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</si>
  <si>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</si>
  <si>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</si>
  <si>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</si>
  <si>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</si>
  <si>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</si>
  <si>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</si>
  <si>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</si>
  <si>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</si>
  <si>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</si>
  <si>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</si>
  <si>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</si>
  <si>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</si>
  <si>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</si>
  <si>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</si>
  <si>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</si>
  <si>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</si>
  <si>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</si>
  <si>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</si>
  <si>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</si>
  <si>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</si>
  <si>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</si>
  <si>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</si>
  <si>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</si>
  <si>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</si>
  <si>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</si>
  <si>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</si>
  <si>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</si>
  <si>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</si>
  <si>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</si>
  <si>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</si>
  <si>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</si>
  <si>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</si>
  <si>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</si>
  <si>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</si>
  <si>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</si>
  <si>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</si>
  <si>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</si>
  <si>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</si>
  <si>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</si>
  <si>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</si>
  <si>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</si>
  <si>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</si>
  <si>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</si>
  <si>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</si>
  <si>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</si>
  <si>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</si>
  <si>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</si>
  <si>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</si>
  <si>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</si>
  <si>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</si>
  <si>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</si>
  <si>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</si>
  <si>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</si>
  <si>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</si>
  <si>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</si>
  <si>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</si>
  <si>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</si>
  <si>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</si>
  <si>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</si>
  <si>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</si>
  <si>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</si>
  <si>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</si>
  <si>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</si>
  <si>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</si>
  <si>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</si>
  <si>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</si>
  <si>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</si>
  <si>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</si>
  <si>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</si>
  <si>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</si>
  <si>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</si>
  <si>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</si>
  <si>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</si>
  <si>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</si>
  <si>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</si>
  <si>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</si>
  <si>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</si>
  <si>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</si>
  <si>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</si>
  <si>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</si>
  <si>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</si>
  <si>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</si>
  <si>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</si>
  <si>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</si>
  <si>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</si>
  <si>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</si>
  <si>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</si>
  <si>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</si>
  <si>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</si>
  <si>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</si>
  <si>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</si>
  <si>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</si>
  <si>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</si>
  <si>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</si>
  <si>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</si>
  <si>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</si>
  <si>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</si>
  <si>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</si>
  <si>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</si>
  <si>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</si>
  <si>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</si>
  <si>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</si>
  <si>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</si>
  <si>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</si>
  <si>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</si>
  <si>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</si>
  <si>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</si>
  <si>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</si>
  <si>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</si>
  <si>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</si>
  <si>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</si>
  <si>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</si>
  <si>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</si>
  <si>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</si>
  <si>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</si>
  <si>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</si>
  <si>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</si>
  <si>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</si>
  <si>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</si>
  <si>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</si>
  <si>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</si>
  <si>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</si>
  <si>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</si>
  <si>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</si>
  <si>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</si>
  <si>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</si>
  <si>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</si>
  <si>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</si>
  <si>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</si>
  <si>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</si>
  <si>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</si>
  <si>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</si>
  <si>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</si>
  <si>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</si>
  <si>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</si>
  <si>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</si>
  <si>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</si>
  <si>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</si>
  <si>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</si>
  <si>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</si>
  <si>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</si>
  <si>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</si>
  <si>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</si>
  <si>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</si>
  <si>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</si>
  <si>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</si>
  <si>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</si>
  <si>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</si>
  <si>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</si>
  <si>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</si>
  <si>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</si>
  <si>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</si>
  <si>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</si>
  <si>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</si>
  <si>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</si>
  <si>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</si>
  <si>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</si>
  <si>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</si>
  <si>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</si>
  <si>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</si>
  <si>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</si>
  <si>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</si>
  <si>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</si>
  <si>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</si>
  <si>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</si>
  <si>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</si>
  <si>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</si>
  <si>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</si>
  <si>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</si>
  <si>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</si>
  <si>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</si>
  <si>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</si>
  <si>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</si>
  <si>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</si>
  <si>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</si>
  <si>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</si>
  <si>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</si>
  <si>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</si>
  <si>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</si>
  <si>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</si>
  <si>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</si>
  <si>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</si>
  <si>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</si>
  <si>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</si>
  <si>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</si>
  <si>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</si>
  <si>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</si>
  <si>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</si>
  <si>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</si>
  <si>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</si>
  <si>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</si>
  <si>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</si>
  <si>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</si>
  <si>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</si>
  <si>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</si>
  <si>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</si>
  <si>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</si>
  <si>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</si>
  <si>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</si>
  <si>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</si>
  <si>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</si>
  <si>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</si>
  <si>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</si>
  <si>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</si>
  <si>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</si>
  <si>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</si>
  <si>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</si>
  <si>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</si>
  <si>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</si>
  <si>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</si>
  <si>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</si>
  <si>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</si>
  <si>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</si>
  <si>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</si>
  <si>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</si>
  <si>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</si>
  <si>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</si>
  <si>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</si>
  <si>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</si>
  <si>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</si>
  <si>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</si>
  <si>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</si>
  <si>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</si>
  <si>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</si>
  <si>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</si>
  <si>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</si>
  <si>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</si>
  <si>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</si>
  <si>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</si>
  <si>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</si>
  <si>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</si>
  <si>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</si>
  <si>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</si>
  <si>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</si>
  <si>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</si>
  <si>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</si>
  <si>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</si>
  <si>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</si>
  <si>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</si>
  <si>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</si>
  <si>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</si>
  <si>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</si>
  <si>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</si>
  <si>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</si>
  <si>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</si>
  <si>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</si>
  <si>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</si>
  <si>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</si>
  <si>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</si>
  <si>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</si>
  <si>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</si>
  <si>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</si>
  <si>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</si>
  <si>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</si>
  <si>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</si>
  <si>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</si>
  <si>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</si>
  <si>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</si>
  <si>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</si>
  <si>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</si>
  <si>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</si>
  <si>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</si>
  <si>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</si>
  <si>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</si>
  <si>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</si>
  <si>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</si>
  <si>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</si>
  <si>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</si>
  <si>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</si>
  <si>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</si>
  <si>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</si>
  <si>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</si>
  <si>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</si>
  <si>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</si>
  <si>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</si>
  <si>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</si>
  <si>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</si>
  <si>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</si>
  <si>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</si>
  <si>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</si>
  <si>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</si>
  <si>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</si>
  <si>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</si>
  <si>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</si>
  <si>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</si>
  <si>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</si>
  <si>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</si>
  <si>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</si>
  <si>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</si>
  <si>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</si>
  <si>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</si>
  <si>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</si>
  <si>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</si>
  <si>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</si>
  <si>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</si>
  <si>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</si>
  <si>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</si>
  <si>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</si>
  <si>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</si>
  <si>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</si>
  <si>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</si>
  <si>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</si>
  <si>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</si>
  <si>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</si>
  <si>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</si>
  <si>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</si>
  <si>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</si>
  <si>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</si>
  <si>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</si>
  <si>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</si>
  <si>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</si>
  <si>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</si>
  <si>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</si>
  <si>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</si>
  <si>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</si>
  <si>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</si>
  <si>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</si>
  <si>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</si>
  <si>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</si>
  <si>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</si>
  <si>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</si>
  <si>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</si>
  <si>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</si>
  <si>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</si>
  <si>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</si>
  <si>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</si>
  <si>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</si>
  <si>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</si>
  <si>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</si>
  <si>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</si>
  <si>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</si>
  <si>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</si>
  <si>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</si>
  <si>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</si>
  <si>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</si>
  <si>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</si>
  <si>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</si>
  <si>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</si>
  <si>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</si>
  <si>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</si>
  <si>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</si>
  <si>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</si>
  <si>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</si>
  <si>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</si>
  <si>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</si>
  <si>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</si>
  <si>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</si>
  <si>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</si>
  <si>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</si>
  <si>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</si>
  <si>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</si>
  <si>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</si>
  <si>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</si>
  <si>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</si>
  <si>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</si>
  <si>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</si>
  <si>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</si>
  <si>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</si>
  <si>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</si>
  <si>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</si>
  <si>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</si>
  <si>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</si>
  <si>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</si>
  <si>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</si>
  <si>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</si>
  <si>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</si>
  <si>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</si>
  <si>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</si>
  <si>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</si>
  <si>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</si>
  <si>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</si>
  <si>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</si>
  <si>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</si>
  <si>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</si>
  <si>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</si>
  <si>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</si>
  <si>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</si>
  <si>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</si>
  <si>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</si>
  <si>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</si>
  <si>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</si>
  <si>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</si>
  <si>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</si>
  <si>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</si>
  <si>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</si>
  <si>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</si>
  <si>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</si>
  <si>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</si>
  <si>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</si>
  <si>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</si>
  <si>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</si>
  <si>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</si>
  <si>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</si>
  <si>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</si>
  <si>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</si>
  <si>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</si>
  <si>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</si>
  <si>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</si>
  <si>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</si>
  <si>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</si>
  <si>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</si>
  <si>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</si>
  <si>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</si>
  <si>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</si>
  <si>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</si>
  <si>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</si>
  <si>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</si>
  <si>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</si>
  <si>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</si>
  <si>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</si>
  <si>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</si>
  <si>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</si>
  <si>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</si>
  <si>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</si>
  <si>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</si>
  <si>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</si>
  <si>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</si>
  <si>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</si>
  <si>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</si>
  <si>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</si>
  <si>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</si>
  <si>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</si>
  <si>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</si>
  <si>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</si>
  <si>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</si>
  <si>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</si>
  <si>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</si>
  <si>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</si>
  <si>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</si>
  <si>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</si>
  <si>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</si>
  <si>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</si>
  <si>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</si>
  <si>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</si>
  <si>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</si>
  <si>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</si>
  <si>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</si>
  <si>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</si>
  <si>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</si>
  <si>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</si>
  <si>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</si>
  <si>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</si>
  <si>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</si>
  <si>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</si>
  <si>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</si>
  <si>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</si>
  <si>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</si>
  <si>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</si>
  <si>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</si>
  <si>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</si>
  <si>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</si>
  <si>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</si>
  <si>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</si>
  <si>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</si>
  <si>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</si>
  <si>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</si>
  <si>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</si>
  <si>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</si>
  <si>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</si>
  <si>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</si>
  <si>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</si>
  <si>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</si>
  <si>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</si>
  <si>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</si>
  <si>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</si>
  <si>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</si>
  <si>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</si>
  <si>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</si>
  <si>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</si>
  <si>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</si>
  <si>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</si>
  <si>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</si>
  <si>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</si>
  <si>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</si>
  <si>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</si>
  <si>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</si>
  <si>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</si>
  <si>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</si>
  <si>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</si>
  <si>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</si>
  <si>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</si>
  <si>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</si>
  <si>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</si>
  <si>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</si>
  <si>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</si>
  <si>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</si>
  <si>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</si>
  <si>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</si>
  <si>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</si>
  <si>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</si>
  <si>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</si>
  <si>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</si>
  <si>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</si>
  <si>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</si>
  <si>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</si>
  <si>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</si>
  <si>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</si>
  <si>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</si>
  <si>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</si>
  <si>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</si>
  <si>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</si>
  <si>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</si>
  <si>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</si>
  <si>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</si>
  <si>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</si>
  <si>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</si>
  <si>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</si>
  <si>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</si>
  <si>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</si>
  <si>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</si>
  <si>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</si>
  <si>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</si>
  <si>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</si>
  <si>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</si>
  <si>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</si>
  <si>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</si>
  <si>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</si>
  <si>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</si>
  <si>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</si>
  <si>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</si>
  <si>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</si>
  <si>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</si>
  <si>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</si>
  <si>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</si>
  <si>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</si>
  <si>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</si>
  <si>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</si>
  <si>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</si>
  <si>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</si>
  <si>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</si>
  <si>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</si>
  <si>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</si>
  <si>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</si>
  <si>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</si>
  <si>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</si>
  <si>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</si>
  <si>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</si>
  <si>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</si>
  <si>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</si>
  <si>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</si>
  <si>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</si>
  <si>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</si>
  <si>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</si>
  <si>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</si>
  <si>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</si>
  <si>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</si>
  <si>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</si>
  <si>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</si>
  <si>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</si>
  <si>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</si>
  <si>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</si>
  <si>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</si>
  <si>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</si>
  <si>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</si>
  <si>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</si>
  <si>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</si>
  <si>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</si>
  <si>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</si>
  <si>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</si>
  <si>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</si>
  <si>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</si>
  <si>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</si>
  <si>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</si>
  <si>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</si>
  <si>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</si>
  <si>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</si>
  <si>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</si>
  <si>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</si>
  <si>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</si>
  <si>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</si>
  <si>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</si>
  <si>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</si>
  <si>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</si>
  <si>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</si>
  <si>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</si>
  <si>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</si>
  <si>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</si>
  <si>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</si>
  <si>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</si>
  <si>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</si>
  <si>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</si>
  <si>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</si>
  <si>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</si>
  <si>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</si>
  <si>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</si>
  <si>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</si>
  <si>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</si>
  <si>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</si>
  <si>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</si>
  <si>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</si>
  <si>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</si>
  <si>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</si>
  <si>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</si>
  <si>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</si>
  <si>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</si>
  <si>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</si>
  <si>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</si>
  <si>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</si>
  <si>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</si>
  <si>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</si>
  <si>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</si>
  <si>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</si>
  <si>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</si>
  <si>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</si>
  <si>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</si>
  <si>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</si>
  <si>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</si>
  <si>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</si>
  <si>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</si>
  <si>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</si>
  <si>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</si>
  <si>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</si>
  <si>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</si>
  <si>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</si>
  <si>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</si>
  <si>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</si>
  <si>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</si>
  <si>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</si>
  <si>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</si>
  <si>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</si>
  <si>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</si>
  <si>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</si>
  <si>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</si>
  <si>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</si>
  <si>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</si>
  <si>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</si>
  <si>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</si>
  <si>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</si>
  <si>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</si>
  <si>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</si>
  <si>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</si>
  <si>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</si>
  <si>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</si>
  <si>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</si>
  <si>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</si>
  <si>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</si>
  <si>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</si>
  <si>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</si>
  <si>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</si>
  <si>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</si>
  <si>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</si>
  <si>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</si>
  <si>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</si>
  <si>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</si>
  <si>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</si>
  <si>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</si>
  <si>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</si>
  <si>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</si>
  <si>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</si>
  <si>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</si>
  <si>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</si>
  <si>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</si>
  <si>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</si>
  <si>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</si>
  <si>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</si>
  <si>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</si>
  <si>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</si>
  <si>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</si>
  <si>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</si>
  <si>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</si>
  <si>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</si>
  <si>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</si>
  <si>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</si>
  <si>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</si>
  <si>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</si>
  <si>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</si>
  <si>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</si>
  <si>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</si>
  <si>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</si>
  <si>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</si>
  <si>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</si>
  <si>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</si>
  <si>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</si>
  <si>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</si>
  <si>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</si>
  <si>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</si>
  <si>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</si>
  <si>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</si>
  <si>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</si>
  <si>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</si>
  <si>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</si>
  <si>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</si>
  <si>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</si>
  <si>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</si>
  <si>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</si>
  <si>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</si>
  <si>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</si>
  <si>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</si>
  <si>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</si>
  <si>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</si>
  <si>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</si>
  <si>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</si>
  <si>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</si>
  <si>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</si>
  <si>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</si>
  <si>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</si>
  <si>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</si>
  <si>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</si>
  <si>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</si>
  <si>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</si>
  <si>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</si>
  <si>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</si>
  <si>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</si>
  <si>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</si>
  <si>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</si>
  <si>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</si>
  <si>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</si>
  <si>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</si>
  <si>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</si>
  <si>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</si>
  <si>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</si>
  <si>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</si>
  <si>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</si>
  <si>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</si>
  <si>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</si>
  <si>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</si>
  <si>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</si>
  <si>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</si>
  <si>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</si>
  <si>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</si>
  <si>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</si>
  <si>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</si>
  <si>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</si>
  <si>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</si>
  <si>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</si>
  <si>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</si>
  <si>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</si>
  <si>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</si>
  <si>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</si>
  <si>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</si>
  <si>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</si>
  <si>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</si>
  <si>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</si>
  <si>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</si>
  <si>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</si>
  <si>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</si>
  <si>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</si>
  <si>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</si>
  <si>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</si>
  <si>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</si>
  <si>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</si>
  <si>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</si>
  <si>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</si>
  <si>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</si>
  <si>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</si>
  <si>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</si>
  <si>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</si>
  <si>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</si>
  <si>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</si>
  <si>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</si>
  <si>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</si>
  <si>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</si>
  <si>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</si>
  <si>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</si>
  <si>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</si>
  <si>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</si>
  <si>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</si>
  <si>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</si>
  <si>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</si>
  <si>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</si>
  <si>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</si>
  <si>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</si>
  <si>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</si>
  <si>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</si>
  <si>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</si>
  <si>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</si>
  <si>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</si>
  <si>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</si>
  <si>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</si>
  <si>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</si>
  <si>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</si>
  <si>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</si>
  <si>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</si>
  <si>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</si>
  <si>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</si>
  <si>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</si>
  <si>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</si>
  <si>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</si>
  <si>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</si>
  <si>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</si>
  <si>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</si>
  <si>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</si>
  <si>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</si>
  <si>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</si>
  <si>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</si>
  <si>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</si>
  <si>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</si>
  <si>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</si>
  <si>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</si>
  <si>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</si>
  <si>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</si>
  <si>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</si>
  <si>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</si>
  <si>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</si>
  <si>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</si>
  <si>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</si>
  <si>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</si>
  <si>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</si>
  <si>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</si>
  <si>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</si>
  <si>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</si>
  <si>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</si>
  <si>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</si>
  <si>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</si>
  <si>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</si>
  <si>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</si>
  <si>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</si>
  <si>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</si>
  <si>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</si>
  <si>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</si>
  <si>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</si>
  <si>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</si>
  <si>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</si>
  <si>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</si>
  <si>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</si>
  <si>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</si>
  <si>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</si>
  <si>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</si>
  <si>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</si>
  <si>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</si>
  <si>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</si>
  <si>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</si>
  <si>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</si>
  <si>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</si>
  <si>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</si>
  <si>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</si>
  <si>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</si>
  <si>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</si>
  <si>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</si>
  <si>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</si>
  <si>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</si>
  <si>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</si>
  <si>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</si>
  <si>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</si>
  <si>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</si>
  <si>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</si>
  <si>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</si>
  <si>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</si>
  <si>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</si>
  <si>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</si>
  <si>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</si>
  <si>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</si>
  <si>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</si>
  <si>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</si>
  <si>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</si>
  <si>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</si>
  <si>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</si>
  <si>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</si>
  <si>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</si>
  <si>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</si>
  <si>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</si>
  <si>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</si>
  <si>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</si>
  <si>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</si>
  <si>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</si>
  <si>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</si>
  <si>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</si>
  <si>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</si>
  <si>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</si>
  <si>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</si>
  <si>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</si>
  <si>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</si>
  <si>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</si>
  <si>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</si>
  <si>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</si>
  <si>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</si>
  <si>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</si>
  <si>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</si>
  <si>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</si>
  <si>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</si>
  <si>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</si>
  <si>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</si>
  <si>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</si>
  <si>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</si>
  <si>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</si>
  <si>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</si>
  <si>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</si>
  <si>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</si>
  <si>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</si>
  <si>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</si>
  <si>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</si>
  <si>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</si>
  <si>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</si>
  <si>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</si>
  <si>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</si>
  <si>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</si>
  <si>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</si>
  <si>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</si>
  <si>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</si>
  <si>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</si>
  <si>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</si>
  <si>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</si>
  <si>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</si>
  <si>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</si>
  <si>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</si>
  <si>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</si>
  <si>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</si>
  <si>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</si>
  <si>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</si>
  <si>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</si>
  <si>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</si>
  <si>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</si>
  <si>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</si>
  <si>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</si>
  <si>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</si>
  <si>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</si>
  <si>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</si>
  <si>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</si>
  <si>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</si>
  <si>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</si>
  <si>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</si>
  <si>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</si>
  <si>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</si>
  <si>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</si>
  <si>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</si>
  <si>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</si>
  <si>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</si>
  <si>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</si>
  <si>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</si>
  <si>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</si>
  <si>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</si>
  <si>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</si>
  <si>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</si>
  <si>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</si>
  <si>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</si>
  <si>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</si>
  <si>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</si>
  <si>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</si>
  <si>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</si>
  <si>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</si>
  <si>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</si>
  <si>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</si>
  <si>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</si>
  <si>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</si>
  <si>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</si>
  <si>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</si>
  <si>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</si>
  <si>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</si>
  <si>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</si>
  <si>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</si>
  <si>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</si>
  <si>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</si>
  <si>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</si>
  <si>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</si>
  <si>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</si>
  <si>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</si>
  <si>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</si>
  <si>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</si>
  <si>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</si>
  <si>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</si>
  <si>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</si>
  <si>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</si>
  <si>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</si>
  <si>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</si>
  <si>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</si>
  <si>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</si>
  <si>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</si>
  <si>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</si>
  <si>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</si>
  <si>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</si>
  <si>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</si>
  <si>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</si>
  <si>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</si>
  <si>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</si>
  <si>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</si>
  <si>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</si>
  <si>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</si>
  <si>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</si>
  <si>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</si>
  <si>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</si>
  <si>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</si>
  <si>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</si>
  <si>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</si>
  <si>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</si>
  <si>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</si>
  <si>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</si>
  <si>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</si>
  <si>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</si>
  <si>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</si>
  <si>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</si>
  <si>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</si>
  <si>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</si>
  <si>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</si>
  <si>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</si>
  <si>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</si>
  <si>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</si>
  <si>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</si>
  <si>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</si>
  <si>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</si>
  <si>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</si>
  <si>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</si>
  <si>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</si>
  <si>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</si>
  <si>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</si>
  <si>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</si>
  <si>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</si>
  <si>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</si>
  <si>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</si>
  <si>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</si>
  <si>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</si>
  <si>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</si>
  <si>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</si>
  <si>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</si>
  <si>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</si>
  <si>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</si>
  <si>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</si>
  <si>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</si>
  <si>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</si>
  <si>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</si>
  <si>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</si>
  <si>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</si>
  <si>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</si>
  <si>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</si>
  <si>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</si>
  <si>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</si>
  <si>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</si>
  <si>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</si>
  <si>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</si>
  <si>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</si>
  <si>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</si>
  <si>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</si>
  <si>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</si>
  <si>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</si>
  <si>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</si>
  <si>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</si>
  <si>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</si>
  <si>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</si>
  <si>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</si>
  <si>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</si>
  <si>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</si>
  <si>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</si>
  <si>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</si>
  <si>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</si>
  <si>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</si>
  <si>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</si>
  <si>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</si>
  <si>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</si>
  <si>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</si>
  <si>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</si>
  <si>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</si>
  <si>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</si>
  <si>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</si>
  <si>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</si>
  <si>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</si>
  <si>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</si>
  <si>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</si>
  <si>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</si>
  <si>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</si>
  <si>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</si>
  <si>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</si>
  <si>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</si>
  <si>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</si>
  <si>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</si>
  <si>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</si>
  <si>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</si>
  <si>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</si>
  <si>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</si>
  <si>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</si>
  <si>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</si>
  <si>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</si>
  <si>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</si>
  <si>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</si>
  <si>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</si>
  <si>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</si>
  <si>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</si>
  <si>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</si>
  <si>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</si>
  <si>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</si>
  <si>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</si>
  <si>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</si>
  <si>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</si>
  <si>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</si>
  <si>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</si>
  <si>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</si>
  <si>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</si>
  <si>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</si>
  <si>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</si>
  <si>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</si>
  <si>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</si>
  <si>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</si>
  <si>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</si>
  <si>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</si>
  <si>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</si>
  <si>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</si>
  <si>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</si>
  <si>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</si>
  <si>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</si>
  <si>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</si>
  <si>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</si>
  <si>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</si>
  <si>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</si>
  <si>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</si>
  <si>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</si>
  <si>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</si>
  <si>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</si>
  <si>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</si>
  <si>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</si>
  <si>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</si>
  <si>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</si>
  <si>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</si>
  <si>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</si>
  <si>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</si>
  <si>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</si>
  <si>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</si>
  <si>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</si>
  <si>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</si>
  <si>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</si>
  <si>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</si>
  <si>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</si>
  <si>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</si>
  <si>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</si>
  <si>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</si>
  <si>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</si>
  <si>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</si>
  <si>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</si>
  <si>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</si>
  <si>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</si>
  <si>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</si>
  <si>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</si>
  <si>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</si>
  <si>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</si>
  <si>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</si>
  <si>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</si>
  <si>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</si>
  <si>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</si>
  <si>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</si>
  <si>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</si>
  <si>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</si>
  <si>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</si>
  <si>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</si>
  <si>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</si>
  <si>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</si>
  <si>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</si>
  <si>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</si>
  <si>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</si>
  <si>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</si>
  <si>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</si>
  <si>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</si>
  <si>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</si>
  <si>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</si>
  <si>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</si>
  <si>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</si>
  <si>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</si>
  <si>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</si>
  <si>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</si>
  <si>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</si>
  <si>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</si>
  <si>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</si>
  <si>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</si>
  <si>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</si>
  <si>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</si>
  <si>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</si>
  <si>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</si>
  <si>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</si>
  <si>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</si>
  <si>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</si>
  <si>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</si>
  <si>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</si>
  <si>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</si>
  <si>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</si>
  <si>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</si>
  <si>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</si>
  <si>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</si>
  <si>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</si>
  <si>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</si>
  <si>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</si>
  <si>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</si>
  <si>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</si>
  <si>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</si>
  <si>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</si>
  <si>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</si>
  <si>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</si>
  <si>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</si>
  <si>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</si>
  <si>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</si>
  <si>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</si>
  <si>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</si>
  <si>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</si>
  <si>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</si>
  <si>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</si>
  <si>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</si>
  <si>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</si>
  <si>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</si>
  <si>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</si>
  <si>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</si>
  <si>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</si>
  <si>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</si>
  <si>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</si>
  <si>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</si>
  <si>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</si>
  <si>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</si>
  <si>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</si>
  <si>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</si>
  <si>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</si>
  <si>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</si>
  <si>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</si>
  <si>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</si>
  <si>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</si>
  <si>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</si>
  <si>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</si>
  <si>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</si>
  <si>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</si>
  <si>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</si>
  <si>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</si>
  <si>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</si>
  <si>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</si>
  <si>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</si>
  <si>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</si>
  <si>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</si>
  <si>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</si>
  <si>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</si>
  <si>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</si>
  <si>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</si>
  <si>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</si>
  <si>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</si>
  <si>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</si>
  <si>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</si>
  <si>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</si>
  <si>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</si>
  <si>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</si>
  <si>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</si>
  <si>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</si>
  <si>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</si>
  <si>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</si>
  <si>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</si>
  <si>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</si>
  <si>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</si>
  <si>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</si>
  <si>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</si>
  <si>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</si>
  <si>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</si>
  <si>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</si>
  <si>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</si>
  <si>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</si>
  <si>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</si>
  <si>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</si>
  <si>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</si>
  <si>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</si>
  <si>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</si>
  <si>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</si>
  <si>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</si>
  <si>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</si>
  <si>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</si>
  <si>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</si>
  <si>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</si>
  <si>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</si>
  <si>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</si>
  <si>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</si>
  <si>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</si>
  <si>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</si>
  <si>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</si>
  <si>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</si>
  <si>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</si>
  <si>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</si>
  <si>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</si>
  <si>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</si>
  <si>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</si>
  <si>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</si>
  <si>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</si>
  <si>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</si>
  <si>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</si>
  <si>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</si>
  <si>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</si>
  <si>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</si>
  <si>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</si>
  <si>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</si>
  <si>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</si>
  <si>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</si>
  <si>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</si>
  <si>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</si>
  <si>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</si>
  <si>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</si>
  <si>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</si>
  <si>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</si>
  <si>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</si>
  <si>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</si>
  <si>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</si>
  <si>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</si>
  <si>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</si>
  <si>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</si>
  <si>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</si>
  <si>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</si>
  <si>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</si>
  <si>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</si>
  <si>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</si>
  <si>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</si>
  <si>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</si>
  <si>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</si>
  <si>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</si>
  <si>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</si>
  <si>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</si>
  <si>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</si>
  <si>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</si>
  <si>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</si>
  <si>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</si>
  <si>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</si>
  <si>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</si>
  <si>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</si>
  <si>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</si>
  <si>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</si>
  <si>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</si>
  <si>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</si>
  <si>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</si>
  <si>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</si>
  <si>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</si>
  <si>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</si>
  <si>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</si>
  <si>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</si>
  <si>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</si>
  <si>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</si>
  <si>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</si>
  <si>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</si>
  <si>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</si>
  <si>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</si>
  <si>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</si>
  <si>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</si>
  <si>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</si>
  <si>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</si>
  <si>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</si>
  <si>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</si>
  <si>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</si>
  <si>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</si>
  <si>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</si>
  <si>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</si>
  <si>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</si>
  <si>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</si>
  <si>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</si>
  <si>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</si>
  <si>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</si>
  <si>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</si>
  <si>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</si>
  <si>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</si>
  <si>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</si>
  <si>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</si>
  <si>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</si>
  <si>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</si>
  <si>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</si>
  <si>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</si>
  <si>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</si>
  <si>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</si>
  <si>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</si>
  <si>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</si>
  <si>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</si>
  <si>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</si>
  <si>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</si>
  <si>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</si>
  <si>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</si>
  <si>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</si>
  <si>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</si>
  <si>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</si>
  <si>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</si>
  <si>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</si>
  <si>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</si>
  <si>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</si>
  <si>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</si>
  <si>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</si>
  <si>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</si>
  <si>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</si>
  <si>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</si>
  <si>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</si>
  <si>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</si>
  <si>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</si>
  <si>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</si>
  <si>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</si>
  <si>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</si>
  <si>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</si>
  <si>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</si>
  <si>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</si>
  <si>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</si>
  <si>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</si>
  <si>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</si>
  <si>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</si>
  <si>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</si>
  <si>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</si>
  <si>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</si>
  <si>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</si>
  <si>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</si>
  <si>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</si>
  <si>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</si>
  <si>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</si>
  <si>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</si>
  <si>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</si>
  <si>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</si>
  <si>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</si>
  <si>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</si>
  <si>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</si>
  <si>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</si>
  <si>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</si>
  <si>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</si>
  <si>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</si>
  <si>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</si>
  <si>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</si>
  <si>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</si>
  <si>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</si>
  <si>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</si>
  <si>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</si>
  <si>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</si>
  <si>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</si>
  <si>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</si>
  <si>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</si>
  <si>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</si>
  <si>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</si>
  <si>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</si>
  <si>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</si>
  <si>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</si>
  <si>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</si>
  <si>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</si>
  <si>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</si>
  <si>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</si>
  <si>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</si>
  <si>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</si>
  <si>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</si>
  <si>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</si>
  <si>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</si>
  <si>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</si>
  <si>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</si>
  <si>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</si>
  <si>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</si>
  <si>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</si>
  <si>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</si>
  <si>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</si>
  <si>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</si>
  <si>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</si>
  <si>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</si>
  <si>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</si>
  <si>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</si>
  <si>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</si>
  <si>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</si>
  <si>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</si>
  <si>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</si>
  <si>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</si>
  <si>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</si>
  <si>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</si>
  <si>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</si>
  <si>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</si>
  <si>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</si>
  <si>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</si>
  <si>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</si>
  <si>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</si>
  <si>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</si>
  <si>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</si>
  <si>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</si>
  <si>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</si>
  <si>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</si>
  <si>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</si>
  <si>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</si>
  <si>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</si>
  <si>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</si>
  <si>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</si>
  <si>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</si>
  <si>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</si>
  <si>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</si>
  <si>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</si>
  <si>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</si>
  <si>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</si>
  <si>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</si>
  <si>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</si>
  <si>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</si>
  <si>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</si>
  <si>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</si>
  <si>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</si>
  <si>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</si>
  <si>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</si>
  <si>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</si>
  <si>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</si>
  <si>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</si>
  <si>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</si>
  <si>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</si>
  <si>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</si>
  <si>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</si>
  <si>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</si>
  <si>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</si>
  <si>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</si>
  <si>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</si>
  <si>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</si>
  <si>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</si>
  <si>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</si>
  <si>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</si>
  <si>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</si>
  <si>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</si>
  <si>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</si>
  <si>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</si>
  <si>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</si>
  <si>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</si>
  <si>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</si>
  <si>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</si>
  <si>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</si>
  <si>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</si>
  <si>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</si>
  <si>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</si>
  <si>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</si>
  <si>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</si>
  <si>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</si>
  <si>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</si>
  <si>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</si>
  <si>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</si>
  <si>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</si>
  <si>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</si>
  <si>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</si>
  <si>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</si>
  <si>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</si>
  <si>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</si>
  <si>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</si>
  <si>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</si>
  <si>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</si>
  <si>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</si>
  <si>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</si>
  <si>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</si>
  <si>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</si>
  <si>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</si>
  <si>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</si>
  <si>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</si>
  <si>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</si>
  <si>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</si>
  <si>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</si>
  <si>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</si>
  <si>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</si>
  <si>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</si>
  <si>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</si>
  <si>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</si>
  <si>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</si>
  <si>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PCM-20251101-00000238</t>
  </si>
  <si>
    <t>PG connected &amp; sectors down due to load issue</t>
  </si>
  <si>
    <t>PCM-20251101-00000243</t>
  </si>
  <si>
    <t>TE issue // site has access issue team will check during working hours</t>
  </si>
  <si>
    <t>PCM-20251101-00000283</t>
  </si>
  <si>
    <t>TE issue // We are facing access issue and site under LATIS and access under LATIS</t>
  </si>
  <si>
    <t>PCM-20251101-00000315</t>
  </si>
  <si>
    <t>access not allowed by security, allowed time only from 9 to 5 , site located in NGHA &amp; ETA 20 min</t>
  </si>
  <si>
    <t>PCM-20251101-00000353</t>
  </si>
  <si>
    <t>ETA 75 km</t>
  </si>
  <si>
    <t>PCM-20251101-00000439</t>
  </si>
  <si>
    <t>ETA 15 MIN</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</si>
  <si>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</si>
  <si>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</si>
  <si>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</si>
  <si>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</si>
  <si>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PCM-20251101-00000401</t>
  </si>
  <si>
    <t>25 mins</t>
  </si>
  <si>
    <t>PCM-20251101-00000265</t>
  </si>
  <si>
    <t xml:space="preserve">site restored and agai down  team need  2 hour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</si>
  <si>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</si>
  <si>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</si>
  <si>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</si>
  <si>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</si>
  <si>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</si>
  <si>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</si>
  <si>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PCM-20251101-00000408</t>
  </si>
  <si>
    <t>Emergency</t>
  </si>
  <si>
    <t>Sceco Cut Off At Area
1st team dispatched for site ABH0124  , ETA 65 mins // 2nd team distracted for site KMS0474  , ETA 60 mins //3rd team dispatched for site ABH0281 , ETA  70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</si>
</sst>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xf numFmtId="0" fontId="28" fillId="0" borderId="8" xfId="0" applyFont="1" applyBorder="1"/>
    <xf numFmtId="0" fontId="22" fillId="9" borderId="10" xfId="0" applyFont="1" applyFill="1" applyBorder="1" applyAlignment="1">
      <alignment horizontal="center" vertical="center"/>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4" totalsRowShown="0" headerRowDxfId="174" dataDxfId="173" headerRowBorderDxfId="171" tableBorderDxfId="172" totalsRowBorderDxfId="170">
  <autoFilter ref="A1:L12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2" totalsRowShown="0" headerRowDxfId="157" dataDxfId="156" headerRowBorderDxfId="154" tableBorderDxfId="155" totalsRowBorderDxfId="153">
  <autoFilter ref="A1:CJ16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2" totalsRowShown="0" headerRowDxfId="64" dataDxfId="63" headerRowBorderDxfId="61" tableBorderDxfId="62">
  <autoFilter ref="A1:L109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23" totalsRowShown="0" headerRowDxfId="48" dataDxfId="47" headerRowBorderDxfId="45" tableBorderDxfId="46" totalsRowBorderDxfId="44">
  <autoFilter ref="A1:L12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1" totalsRowShown="0" headerRowDxfId="31" dataDxfId="30" headerRowBorderDxfId="28" tableBorderDxfId="29">
  <autoFilter ref="A1:L39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30" totalsRowShown="0" headerRowDxfId="15" dataDxfId="14" headerRowBorderDxfId="12" tableBorderDxfId="13">
  <autoFilter ref="A1:L3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4"/>
  <sheetViews>
    <sheetView workbookViewId="0">
      <selection activeCell="K7" sqref="K7"/>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13.69921875" style="50" bestFit="1"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299.42046377314546</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45962.368889699072</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45962.368889699072</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45962.368889699072</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45962.368889699072</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45962.368889699072</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45962.368889699072</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45962.368889699072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45962.368889699072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45962.368889699072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45962.368889699072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45962.368889699072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45962.368889699072</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45962.368889699072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45962.368889699072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45962.368889699072</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45962.368889699072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45962.368889699072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45962.368889699072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45962.368889699072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45962.368889699072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45962.368889699072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45962.368889699072</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45962.368889699072</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45962.368889699072</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45962.368889699072</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45962.368889699072</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45962.368889699072</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45962.368889699072</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45962.368889699072</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45962.368889699072</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45962.368889699072</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45962.368889699072</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45962.368889699072</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45962.368889699072</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45962.368889699072</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45962.368889699072</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45962.368889699072</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45962.368889699072</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45962.368889699072</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45962.368889699072</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45962.368889699072</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45962.368889699072</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45962.368889699072</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45962.368889699072</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45962.368889699072</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45962.368889699072</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45962.368889699072</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45962.368889699072</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45962.368889699072</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45962.368889699072</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45962.368889699072</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45962.368889699072</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45962.368889699072</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45962.368889699072</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45962.368889699072</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45962.368889699072</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45962.368889699072</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45962.368889699072</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45962.368889699072</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45962.368889699072</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45962.368889699072</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45962.368889699072</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45962.368889699072</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45962.368889699072</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45962.368889699072</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45962.368889699072</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45962.368889699072</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45962.368889699072</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45962.368889699072</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45962.368889699072</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45962.368889699072</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45962.368889699072</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45962.368889699072</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45962.368889699072</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45962.368889699072</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45962.368889699072</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45962.368889699072</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45962.368889699072</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45962.368889699072</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45962.368889699072</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45962.368889699072</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45962.368889699072</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45962.368889699072</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45962.368889699072</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45962.368889699072</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45962.368889699072</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45962.368889699072</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45962.368889699072</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45962.368889699072</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45962.368889699072</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45962.368889699072</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45962.368889699072</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45962.368889699072</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45962.368889699072</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45962.368889699072</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45962.368889699072</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45962.368889699072</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45962.368889699072</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45962.368889699072</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45962.368889699072</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45962.368889699072</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45962.368889699072</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45962.368889699072</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45962.368889699072</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45962.368889699072</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45962.368889699072</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45962.368889699072</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45962.368889699072</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45962.368889699072</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45962.368889699072</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45962.368889699072</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45962.368889699072</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45962.368889699072</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45962.368889699072</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45962.368889699072</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45962.368889699072</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45962.368889699072</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45962.368889699072</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45962.368889699072</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45962.368889699072</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45962.368889699072</v>
      </c>
      <c r="H123" s="136"/>
      <c r="I123" s="134" t="str">
        <f>IFERROR(VLOOKUP(D123,DB!A:F,6,0),"")</f>
        <v/>
      </c>
      <c r="J123" s="134" t="str">
        <f>IFERROR(VLOOKUP(D123,DB!A:G,7,0),"")</f>
        <v/>
      </c>
      <c r="K123" s="138"/>
      <c r="L123" s="139" t="str">
        <f>IFERROR(VLOOKUP(D123,DB!A:I,9,0),"")</f>
        <v/>
      </c>
    </row>
    <row r="124" spans="1:12" ht="15" customHeight="1">
      <c r="A124" s="145"/>
      <c r="B124" s="146" t="str">
        <f>IFERROR(VLOOKUP(D124,DB!A:K,11,0),"")</f>
        <v/>
      </c>
      <c r="C124" s="146"/>
      <c r="D124" s="146"/>
      <c r="E124" s="147"/>
      <c r="F124" s="148"/>
      <c r="G124" s="149">
        <f ca="1">IFERROR(NOW()-F124,"")</f>
        <v>45962.368889699072</v>
      </c>
      <c r="H124" s="148"/>
      <c r="I124" s="146" t="str">
        <f>IFERROR(VLOOKUP(D124,DB!A:F,6,0),"")</f>
        <v/>
      </c>
      <c r="J124" s="146" t="str">
        <f>IFERROR(VLOOKUP(D124,DB!A:G,7,0),"")</f>
        <v/>
      </c>
      <c r="K124" s="150"/>
      <c r="L124" s="151" t="str">
        <f>IFERROR(VLOOKUP(D124,DB!A:I,9,0),"")</f>
        <v/>
      </c>
    </row>
  </sheetData>
  <customSheetViews>
    <customSheetView guid="{F6042A99-DD27-4453-835D-0834D95730CC}" filter="1" showAutoFilter="1">
      <pageMargins left="0" right="0" top="0" bottom="0" header="0" footer="0"/>
      <autoFilter ref="B1:M1" xr:uid="{7C14E074-5AA7-44CF-A156-D0AD73ABB4CC}"/>
    </customSheetView>
  </customSheetViews>
  <dataValidations count="2">
    <dataValidation allowBlank="1" showInputMessage="1" showErrorMessage="1" sqref="E1" xr:uid="{5DBA255D-CDD9-49FB-AD3C-AF70AB4EE696}"/>
    <dataValidation type="list" allowBlank="1" showInputMessage="1" showErrorMessage="1" sqref="E2:E12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2"/>
  <sheetViews>
    <sheetView workbookViewId="0">
      <selection activeCell="K6" sqref="K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0.5" style="71" customWidth="1"/>
    <col min="10" max="10" width="14.69921875" style="7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137.36905173611012</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3.6268063657407765</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s="171" customFormat="1" ht="31.5" hidden="1" customHeight="1">
      <c r="A5" s="173" t="s">
        <v>39107</v>
      </c>
      <c r="B5" s="63" t="str">
        <f>IFERROR(VLOOKUP(D5,DB!A:K,11,0),"")</f>
        <v>R2</v>
      </c>
      <c r="C5" s="63">
        <v>1</v>
      </c>
      <c r="D5" s="63" t="s">
        <v>25835</v>
      </c>
      <c r="E5" s="87" t="s">
        <v>39021</v>
      </c>
      <c r="F5" s="76">
        <v>45962.218182870369</v>
      </c>
      <c r="G5" s="77">
        <f ca="1">IFERROR(NOW()-F5,"-")</f>
        <v>0.15070682870282326</v>
      </c>
      <c r="H5" s="76">
        <v>45962.216145833336</v>
      </c>
      <c r="I5" s="63" t="str">
        <f>IFERROR(VLOOKUP(D5,DB!A:F,6,0),"")</f>
        <v>SCECO</v>
      </c>
      <c r="J5" s="63" t="str">
        <f>IFERROR(VLOOKUP(D5,DB!A:G,7,0),"")</f>
        <v>Good+In progress</v>
      </c>
      <c r="K5" s="88" t="s">
        <v>39108</v>
      </c>
      <c r="L5" s="63" t="str">
        <f>IFERROR(VLOOKUP(D5,DB!A:I,9,0),"")</f>
        <v>Latis</v>
      </c>
      <c r="M5" s="63"/>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c r="AP5" s="63"/>
      <c r="AQ5" s="63"/>
      <c r="AR5" s="63"/>
      <c r="AS5" s="63"/>
      <c r="AT5" s="63"/>
      <c r="AU5" s="63"/>
      <c r="AV5" s="63"/>
      <c r="AW5" s="63"/>
      <c r="AX5" s="63"/>
      <c r="AY5" s="63"/>
      <c r="AZ5" s="63"/>
      <c r="BA5" s="63"/>
      <c r="BB5" s="63"/>
      <c r="BC5" s="63"/>
      <c r="BD5" s="63"/>
      <c r="BE5" s="63"/>
      <c r="BF5" s="63"/>
      <c r="BG5" s="63"/>
      <c r="BH5" s="63"/>
      <c r="BI5" s="63"/>
      <c r="BJ5" s="63"/>
      <c r="BK5" s="63"/>
      <c r="BL5" s="63"/>
      <c r="BM5" s="63"/>
      <c r="BN5" s="63"/>
      <c r="BO5" s="63"/>
      <c r="BP5" s="63"/>
      <c r="BQ5" s="63"/>
      <c r="BR5" s="63"/>
      <c r="BS5" s="63"/>
      <c r="BT5" s="63"/>
      <c r="BU5" s="63"/>
      <c r="BV5" s="63"/>
      <c r="BW5" s="63"/>
      <c r="BX5" s="63"/>
      <c r="BY5" s="63"/>
      <c r="BZ5" s="63"/>
      <c r="CA5" s="63"/>
      <c r="CB5" s="63"/>
      <c r="CC5" s="63"/>
      <c r="CD5" s="63"/>
      <c r="CE5" s="63"/>
      <c r="CF5" s="63"/>
      <c r="CG5" s="63"/>
      <c r="CH5" s="63"/>
      <c r="CI5" s="63"/>
      <c r="CJ5" s="172"/>
    </row>
    <row r="6" spans="1:88" ht="31.5" customHeight="1">
      <c r="A6" s="113" t="s">
        <v>39109</v>
      </c>
      <c r="B6" s="18" t="str">
        <f>IFERROR(VLOOKUP(D6,DB!A:K,11,0),"")</f>
        <v>R2</v>
      </c>
      <c r="C6" s="18">
        <v>1</v>
      </c>
      <c r="D6" s="18" t="s">
        <v>12886</v>
      </c>
      <c r="E6" s="114" t="s">
        <v>39021</v>
      </c>
      <c r="F6" s="115">
        <v>45962.238229166665</v>
      </c>
      <c r="G6" s="116">
        <f ca="1">IFERROR(NOW()-F6,"-")</f>
        <v>0.13066053240618203</v>
      </c>
      <c r="H6" s="115">
        <v>45962.118090277778</v>
      </c>
      <c r="I6" s="18" t="str">
        <f>IFERROR(VLOOKUP(D6,DB!A:F,6,0),"")</f>
        <v>SCECO</v>
      </c>
      <c r="J6" s="18" t="str">
        <f>IFERROR(VLOOKUP(D6,DB!A:G,7,0),"")</f>
        <v>Dead+Dead</v>
      </c>
      <c r="K6" s="19" t="s">
        <v>39110</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t="s">
        <v>39111</v>
      </c>
      <c r="B7" s="18" t="str">
        <f>IFERROR(VLOOKUP(D7,DB!A:K,11,0),"")</f>
        <v>R2</v>
      </c>
      <c r="C7" s="18">
        <v>1</v>
      </c>
      <c r="D7" s="18" t="s">
        <v>10126</v>
      </c>
      <c r="E7" s="114" t="s">
        <v>39021</v>
      </c>
      <c r="F7" s="115">
        <v>45962.255532407406</v>
      </c>
      <c r="G7" s="116">
        <f ca="1">IFERROR(NOW()-F7,"-")</f>
        <v>0.11335729166603414</v>
      </c>
      <c r="H7" s="115">
        <v>45962.196504629632</v>
      </c>
      <c r="I7" s="18" t="str">
        <f>IFERROR(VLOOKUP(D7,DB!A:F,6,0),"")</f>
        <v>SCECO</v>
      </c>
      <c r="J7" s="18" t="str">
        <f>IFERROR(VLOOKUP(D7,DB!A:G,7,0),"")</f>
        <v>Vandalized</v>
      </c>
      <c r="K7" s="19" t="s">
        <v>39112</v>
      </c>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t="s">
        <v>39113</v>
      </c>
      <c r="B8" s="18" t="str">
        <f>IFERROR(VLOOKUP(D8,DB!A:K,11,0),"")</f>
        <v>R2</v>
      </c>
      <c r="C8" s="18">
        <v>4</v>
      </c>
      <c r="D8" s="19" t="s">
        <v>19048</v>
      </c>
      <c r="E8" s="114" t="s">
        <v>39021</v>
      </c>
      <c r="F8" s="115">
        <v>45962.277789351851</v>
      </c>
      <c r="G8" s="116">
        <f ca="1">IFERROR(NOW()-F8,"-")</f>
        <v>9.1100347221072298E-2</v>
      </c>
      <c r="H8" s="115">
        <v>45962.245497685188</v>
      </c>
      <c r="I8" s="18" t="str">
        <f>IFERROR(VLOOKUP(D8,DB!A:F,6,0),"")</f>
        <v>SCECO</v>
      </c>
      <c r="J8" s="18" t="str">
        <f>IFERROR(VLOOKUP(D8,DB!A:G,7,0),"")</f>
        <v>Dead</v>
      </c>
      <c r="K8" s="19" t="s">
        <v>39114</v>
      </c>
      <c r="L8" s="18" t="str">
        <f>IFERROR(VLOOKUP(D8,DB!A:I,9,0),"")</f>
        <v>Latis</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t="s">
        <v>39115</v>
      </c>
      <c r="B9" s="18" t="str">
        <f>IFERROR(VLOOKUP(D9,DB!A:K,11,0),"")</f>
        <v>R2</v>
      </c>
      <c r="C9" s="18">
        <v>1</v>
      </c>
      <c r="D9" s="18" t="s">
        <v>25879</v>
      </c>
      <c r="E9" s="114" t="s">
        <v>39021</v>
      </c>
      <c r="F9" s="115">
        <v>45962.302557870367</v>
      </c>
      <c r="G9" s="116">
        <f ca="1">IFERROR(NOW()-F9,"-")</f>
        <v>6.633182870427845E-2</v>
      </c>
      <c r="H9" s="115">
        <v>45962.297662037039</v>
      </c>
      <c r="I9" s="18" t="str">
        <f>IFERROR(VLOOKUP(D9,DB!A:F,6,0),"")</f>
        <v>SCECO</v>
      </c>
      <c r="J9" s="18" t="str">
        <f>IFERROR(VLOOKUP(D9,DB!A:G,7,0),"")</f>
        <v>Vandalized</v>
      </c>
      <c r="K9" s="19" t="s">
        <v>39116</v>
      </c>
      <c r="L9" s="18" t="str">
        <f>IFERROR(VLOOKUP(D9,DB!A:I,9,0),"")</f>
        <v>Latis</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t="s">
        <v>39117</v>
      </c>
      <c r="B10" s="18" t="str">
        <f>IFERROR(VLOOKUP(D10,DB!A:K,11,0),"")</f>
        <v>R2</v>
      </c>
      <c r="C10" s="18">
        <v>2</v>
      </c>
      <c r="D10" s="18" t="s">
        <v>25037</v>
      </c>
      <c r="E10" s="114" t="s">
        <v>39100</v>
      </c>
      <c r="F10" s="115">
        <v>45962.352905092594</v>
      </c>
      <c r="G10" s="116">
        <f ca="1">IFERROR(NOW()-F10,"-")</f>
        <v>1.598460647801403E-2</v>
      </c>
      <c r="H10" s="115">
        <v>45962.340810185182</v>
      </c>
      <c r="I10" s="18" t="str">
        <f>IFERROR(VLOOKUP(D10,DB!A:F,6,0),"")</f>
        <v>SCECO</v>
      </c>
      <c r="J10" s="18" t="str">
        <f>IFERROR(VLOOKUP(D10,DB!A:G,7,0),"")</f>
        <v>Weak</v>
      </c>
      <c r="K10" s="19" t="s">
        <v>39118</v>
      </c>
      <c r="L10" s="18" t="str">
        <f>IFERROR(VLOOKUP(D10,DB!A:I,9,0),"")</f>
        <v>Latis</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45962.368889699072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45962.368889699072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45962.368889699072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45962.368889699072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45962.368889699072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45962.368889699072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45962.368889699072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61"/>
      <c r="B18" s="162" t="str">
        <f>IFERROR(VLOOKUP(D18,DB!A:K,11,0),"")</f>
        <v/>
      </c>
      <c r="C18" s="162"/>
      <c r="D18" s="162"/>
      <c r="E18" s="163"/>
      <c r="F18" s="164"/>
      <c r="G18" s="165">
        <f ca="1">IFERROR(NOW()-F18,"-")</f>
        <v>45962.368889699072</v>
      </c>
      <c r="H18" s="164"/>
      <c r="I18" s="162" t="str">
        <f>IFERROR(VLOOKUP(D18,DB!A:F,6,0),"")</f>
        <v/>
      </c>
      <c r="J18" s="162" t="str">
        <f>IFERROR(VLOOKUP(D18,DB!A:G,7,0),"")</f>
        <v/>
      </c>
      <c r="K18" s="166"/>
      <c r="L18" s="162" t="str">
        <f>IFERROR(VLOOKUP(D18,DB!A:I,9,0),"")</f>
        <v/>
      </c>
      <c r="M18" s="162"/>
      <c r="N18" s="162"/>
      <c r="O18" s="162"/>
      <c r="P18" s="162"/>
      <c r="Q18" s="162"/>
      <c r="R18" s="162"/>
      <c r="S18" s="162"/>
      <c r="T18" s="162"/>
      <c r="U18" s="162"/>
      <c r="V18" s="162"/>
      <c r="W18" s="162"/>
      <c r="X18" s="162"/>
      <c r="Y18" s="162"/>
      <c r="Z18" s="162"/>
      <c r="AA18" s="162"/>
      <c r="AB18" s="162"/>
      <c r="AC18" s="162"/>
      <c r="AD18" s="162"/>
      <c r="AE18" s="162"/>
      <c r="AF18" s="162"/>
      <c r="AG18" s="162"/>
      <c r="AH18" s="162"/>
      <c r="AI18" s="162"/>
      <c r="AJ18" s="162"/>
      <c r="AK18" s="162"/>
      <c r="AL18" s="162"/>
      <c r="AM18" s="162"/>
      <c r="AN18" s="162"/>
      <c r="AO18" s="162"/>
      <c r="AP18" s="162"/>
      <c r="AQ18" s="162"/>
      <c r="AR18" s="162"/>
      <c r="AS18" s="162"/>
      <c r="AT18" s="162"/>
      <c r="AU18" s="162"/>
      <c r="AV18" s="162"/>
      <c r="AW18" s="162"/>
      <c r="AX18" s="162"/>
      <c r="AY18" s="162"/>
      <c r="AZ18" s="162"/>
      <c r="BA18" s="162"/>
      <c r="BB18" s="162"/>
      <c r="BC18" s="162"/>
      <c r="BD18" s="162"/>
      <c r="BE18" s="162"/>
      <c r="BF18" s="162"/>
      <c r="BG18" s="162"/>
      <c r="BH18" s="162"/>
      <c r="BI18" s="162"/>
      <c r="BJ18" s="162"/>
      <c r="BK18" s="162"/>
      <c r="BL18" s="162"/>
      <c r="BM18" s="162"/>
      <c r="BN18" s="162"/>
      <c r="BO18" s="162"/>
      <c r="BP18" s="162"/>
      <c r="BQ18" s="162"/>
      <c r="BR18" s="162"/>
      <c r="BS18" s="162"/>
      <c r="BT18" s="162"/>
      <c r="BU18" s="162"/>
      <c r="BV18" s="162"/>
      <c r="BW18" s="162"/>
      <c r="BX18" s="162"/>
      <c r="BY18" s="162"/>
      <c r="BZ18" s="162"/>
      <c r="CA18" s="162"/>
      <c r="CB18" s="162"/>
      <c r="CC18" s="162"/>
      <c r="CD18" s="162"/>
      <c r="CE18" s="162"/>
      <c r="CF18" s="162"/>
      <c r="CG18" s="162"/>
      <c r="CH18" s="162"/>
      <c r="CI18" s="162"/>
      <c r="CJ18" s="167"/>
    </row>
    <row r="19" spans="1:88" ht="31.5" customHeight="1">
      <c r="A19" s="113"/>
      <c r="B19" s="18" t="str">
        <f>IFERROR(VLOOKUP(D19,DB!A:K,11,0),"")</f>
        <v/>
      </c>
      <c r="C19" s="18"/>
      <c r="D19" s="18"/>
      <c r="E19" s="114"/>
      <c r="F19" s="115"/>
      <c r="G19" s="116">
        <f ca="1">IFERROR(NOW()-F19,"-")</f>
        <v>45962.368889699072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45962.368889699072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45962.368889699072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45962.368889699072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45962.368889699072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45962.368889699072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45962.368889699072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45962.368889699072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45962.368889699072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45962.368889699072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45962.368889699072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45962.368889699072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45962.368889699072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45962.368889699072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45962.368889699072</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45962.368889699072</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45962.368889699072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45962.368889699072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45962.368889699072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45962.368889699072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45962.368889699072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45962.368889699072</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45962.368889699072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45962.368889699072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45962.368889699072</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45962.368889699072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45962.368889699072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45962.368889699072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45962.368889699072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45962.368889699072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45962.368889699072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45962.368889699072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45962.368889699072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45962.368889699072</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45962.368889699072</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45962.368889699072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45962.368889699072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45962.368889699072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45962.368889699072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45962.368889699072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45962.368889699072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45962.368889699072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45962.368889699072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45962.368889699072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45962.368889699072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45962.368889699072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45962.368889699072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45962.368889699072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45962.368889699072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45962.368889699072</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45962.368889699072</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45962.368889699072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45962.368889699072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45962.368889699072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45962.368889699072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45962.368889699072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45962.368889699072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45962.368889699072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45962.368889699072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45962.368889699072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45962.368889699072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45962.368889699072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45962.368889699072</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45962.368889699072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45962.368889699072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45962.368889699072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45962.368889699072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45962.368889699072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45962.368889699072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45962.368889699072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45962.368889699072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45962.368889699072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45962.368889699072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45962.368889699072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45962.368889699072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45962.368889699072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45962.368889699072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45962.368889699072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45962.368889699072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45962.368889699072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45962.368889699072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45962.368889699072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45962.368889699072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45962.368889699072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45962.368889699072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45962.368889699072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45962.368889699072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45962.368889699072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45962.368889699072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45962.368889699072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45962.368889699072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45962.368889699072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45962.368889699072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45962.368889699072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45962.368889699072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45962.368889699072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45962.368889699072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45962.368889699072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45962.368889699072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45962.368889699072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45962.368889699072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45962.368889699072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45962.368889699072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45962.368889699072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45962.368889699072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45962.368889699072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45962.368889699072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45962.368889699072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45962.368889699072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45962.368889699072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45962.368889699072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45962.368889699072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45962.368889699072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45962.368889699072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45962.368889699072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45962.368889699072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45962.368889699072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45962.368889699072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45962.368889699072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45962.368889699072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45962.368889699072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45962.368889699072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45962.368889699072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45962.368889699072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45962.368889699072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45962.368889699072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45962.368889699072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45962.368889699072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45962.368889699072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45962.368889699072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45962.368889699072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45962.368889699072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45962.368889699072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45962.368889699072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45962.368889699072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45962.368889699072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45962.368889699072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45962.368889699072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45962.368889699072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45962.368889699072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45962.368889699072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45962.368889699072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45962.368889699072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61"/>
      <c r="B162" s="162" t="str">
        <f>IFERROR(VLOOKUP(D162,DB!A:K,11,0),"")</f>
        <v/>
      </c>
      <c r="C162" s="162"/>
      <c r="D162" s="162"/>
      <c r="E162" s="163"/>
      <c r="F162" s="164"/>
      <c r="G162" s="165">
        <f ca="1">IFERROR(NOW()-F162,"-")</f>
        <v>45962.368889699072</v>
      </c>
      <c r="H162" s="164"/>
      <c r="I162" s="162" t="str">
        <f>IFERROR(VLOOKUP(D162,DB!A:F,6,0),"")</f>
        <v/>
      </c>
      <c r="J162" s="162" t="str">
        <f>IFERROR(VLOOKUP(D162,DB!A:G,7,0),"")</f>
        <v/>
      </c>
      <c r="K162" s="166"/>
      <c r="L162" s="162" t="str">
        <f>IFERROR(VLOOKUP(D162,DB!A:I,9,0),"")</f>
        <v/>
      </c>
      <c r="M162" s="162"/>
      <c r="N162" s="162"/>
      <c r="O162" s="162"/>
      <c r="P162" s="162"/>
      <c r="Q162" s="162"/>
      <c r="R162" s="162"/>
      <c r="S162" s="162"/>
      <c r="T162" s="162"/>
      <c r="U162" s="162"/>
      <c r="V162" s="162"/>
      <c r="W162" s="162"/>
      <c r="X162" s="162"/>
      <c r="Y162" s="162"/>
      <c r="Z162" s="162"/>
      <c r="AA162" s="162"/>
      <c r="AB162" s="162"/>
      <c r="AC162" s="162"/>
      <c r="AD162" s="162"/>
      <c r="AE162" s="162"/>
      <c r="AF162" s="162"/>
      <c r="AG162" s="162"/>
      <c r="AH162" s="162"/>
      <c r="AI162" s="162"/>
      <c r="AJ162" s="162"/>
      <c r="AK162" s="162"/>
      <c r="AL162" s="162"/>
      <c r="AM162" s="162"/>
      <c r="AN162" s="162"/>
      <c r="AO162" s="162"/>
      <c r="AP162" s="162"/>
      <c r="AQ162" s="162"/>
      <c r="AR162" s="162"/>
      <c r="AS162" s="162"/>
      <c r="AT162" s="162"/>
      <c r="AU162" s="162"/>
      <c r="AV162" s="162"/>
      <c r="AW162" s="162"/>
      <c r="AX162" s="162"/>
      <c r="AY162" s="162"/>
      <c r="AZ162" s="162"/>
      <c r="BA162" s="162"/>
      <c r="BB162" s="162"/>
      <c r="BC162" s="162"/>
      <c r="BD162" s="162"/>
      <c r="BE162" s="162"/>
      <c r="BF162" s="162"/>
      <c r="BG162" s="162"/>
      <c r="BH162" s="162"/>
      <c r="BI162" s="162"/>
      <c r="BJ162" s="162"/>
      <c r="BK162" s="162"/>
      <c r="BL162" s="162"/>
      <c r="BM162" s="162"/>
      <c r="BN162" s="162"/>
      <c r="BO162" s="162"/>
      <c r="BP162" s="162"/>
      <c r="BQ162" s="162"/>
      <c r="BR162" s="162"/>
      <c r="BS162" s="162"/>
      <c r="BT162" s="162"/>
      <c r="BU162" s="162"/>
      <c r="BV162" s="162"/>
      <c r="BW162" s="162"/>
      <c r="BX162" s="162"/>
      <c r="BY162" s="162"/>
      <c r="BZ162" s="162"/>
      <c r="CA162" s="162"/>
      <c r="CB162" s="162"/>
      <c r="CC162" s="162"/>
      <c r="CD162" s="162"/>
      <c r="CE162" s="162"/>
      <c r="CF162" s="162"/>
      <c r="CG162" s="162"/>
      <c r="CH162" s="162"/>
      <c r="CI162" s="162"/>
      <c r="CJ162" s="167"/>
    </row>
  </sheetData>
  <dataValidations count="2">
    <dataValidation allowBlank="1" showInputMessage="1" showErrorMessage="1" sqref="E1" xr:uid="{4D935161-CDD3-4592-B877-3FB59C99E142}"/>
    <dataValidation type="list" allowBlank="1" showInputMessage="1" showErrorMessage="1" sqref="E3:E16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53" ca="1" si="0">IFERROR(NOW()-F2,"-")</f>
        <v>45962.368889699072</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45962.368889699072</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45962.368889699072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45962.368889699072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45962.368889699072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45962.368889699072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45962.368889699072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45962.368889699072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45962.368889699072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45962.368889699072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45962.368889699072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45962.368889699072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45962.368889699072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45962.368889699072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45962.368889699072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45962.368889699072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45962.368889699072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45962.368889699072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45962.368889699072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45962.368889699072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45962.368889699072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45962.368889699072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45962.368889699072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45962.368889699072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45962.368889699072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45962.368889699072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45962.368889699072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45962.368889699072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45962.368889699072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45962.368889699072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45962.368889699072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45962.368889699072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45962.368889699072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45962.368889699072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45962.368889699072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45962.368889699072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45962.368889699072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45962.368889699072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45962.368889699072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45962.368889699072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45962.368889699072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45962.368889699072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45962.368889699072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45962.368889699072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45962.368889699072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45962.368889699072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45962.368889699072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45962.368889699072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45962.368889699072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45962.368889699072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45962.368889699072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45962.368889699072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ref="G54:G117" ca="1" si="1">IFERROR(NOW()-F54,"-")</f>
        <v>45962.368889699072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45962.368889699072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45962.368889699072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45962.368889699072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45962.368889699072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45962.368889699072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45962.368889699072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45962.368889699072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45962.368889699072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45962.368889699072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45962.368889699072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45962.368889699072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45962.368889699072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45962.368889699072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45962.368889699072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45962.368889699072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45962.368889699072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45962.368889699072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45962.368889699072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45962.368889699072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45962.368889699072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45962.368889699072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45962.368889699072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45962.368889699072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45962.368889699072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45962.368889699072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45962.368889699072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45962.368889699072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45962.368889699072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45962.368889699072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45962.368889699072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45962.368889699072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45962.368889699072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45962.368889699072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45962.368889699072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45962.368889699072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45962.368889699072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45962.368889699072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45962.368889699072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45962.368889699072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45962.368889699072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45962.368889699072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45962.368889699072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45962.368889699072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45962.368889699072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45962.368889699072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45962.368889699072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45962.368889699072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45962.368889699072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45962.368889699072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45962.368889699072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45962.368889699072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45962.368889699072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45962.368889699072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45962.368889699072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45962.368889699072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45962.368889699072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45962.368889699072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45962.368889699072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45962.368889699072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45962.368889699072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45962.368889699072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45962.368889699072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45962.368889699072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ref="G118:G181" ca="1" si="2">IFERROR(NOW()-F118,"-")</f>
        <v>45962.368889699072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45962.368889699072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45962.368889699072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45962.368889699072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45962.368889699072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45962.368889699072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45962.368889699072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45962.368889699072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45962.368889699072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45962.368889699072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45962.368889699072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45962.368889699072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45962.368889699072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45962.368889699072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45962.368889699072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45962.368889699072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45962.368889699072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45962.368889699072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45962.368889699072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45962.368889699072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45962.368889699072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45962.368889699072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45962.368889699072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45962.368889699072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45962.368889699072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45962.368889699072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45962.368889699072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45962.368889699072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45962.368889699072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45962.368889699072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45962.368889699072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45962.368889699072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45962.368889699072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45962.368889699072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45962.368889699072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45962.368889699072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45962.368889699072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45962.368889699072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45962.368889699072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45962.368889699072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45962.368889699072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45962.368889699072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45962.368889699072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45962.368889699072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45962.368889699072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45962.368889699072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45962.368889699072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45962.368889699072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45962.368889699072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45962.368889699072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45962.368889699072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45962.368889699072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45962.368889699072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45962.368889699072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45962.368889699072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45962.368889699072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45962.368889699072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45962.368889699072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45962.368889699072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45962.368889699072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45962.368889699072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45962.368889699072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45962.368889699072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45962.368889699072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ref="G182:G245" ca="1" si="3">IFERROR(NOW()-F182,"-")</f>
        <v>45962.368889699072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45962.368889699072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45962.368889699072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45962.368889699072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45962.368889699072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45962.368889699072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45962.368889699072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45962.368889699072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45962.368889699072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45962.368889699072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45962.368889699072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45962.368889699072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45962.368889699072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45962.368889699072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45962.368889699072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45962.368889699072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45962.368889699072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45962.368889699072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45962.368889699072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45962.368889699072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45962.368889699072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45962.368889699072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45962.368889699072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45962.368889699072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45962.368889699072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45962.368889699072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45962.368889699072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45962.368889699072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45962.368889699072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45962.368889699072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45962.368889699072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45962.368889699072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45962.368889699072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45962.368889699072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45962.368889699072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45962.368889699072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45962.368889699072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45962.368889699072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45962.368889699072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45962.368889699072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45962.368889699072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45962.368889699072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45962.368889699072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45962.368889699072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45962.368889699072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45962.368889699072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45962.368889699072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45962.368889699072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45962.368889699072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45962.368889699072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45962.368889699072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45962.368889699072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45962.368889699072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45962.368889699072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45962.368889699072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45962.368889699072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45962.368889699072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45962.368889699072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45962.368889699072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45962.368889699072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45962.368889699072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45962.368889699072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45962.368889699072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45962.368889699072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ref="G246:G309" ca="1" si="4">IFERROR(NOW()-F246,"-")</f>
        <v>45962.368889699072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45962.368889699072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45962.368889699072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45962.368889699072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45962.368889699072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45962.368889699072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45962.368889699072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45962.368889699072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45962.368889699072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45962.368889699072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45962.368889699072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45962.368889699072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45962.368889699072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45962.368889699072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45962.368889699072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45962.368889699072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45962.368889699072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45962.368889699072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45962.368889699072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45962.368889699072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45962.368889699072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45962.368889699072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45962.368889699072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45962.368889699072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45962.368889699072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45962.368889699072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45962.368889699072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45962.368889699072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45962.368889699072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45962.368889699072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45962.368889699072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45962.368889699072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45962.368889699072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45962.368889699072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45962.368889699072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45962.368889699072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45962.368889699072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45962.368889699072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45962.368889699072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45962.368889699072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45962.368889699072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45962.368889699072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45962.368889699072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45962.368889699072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45962.368889699072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45962.368889699072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45962.368889699072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45962.368889699072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45962.368889699072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45962.368889699072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45962.368889699072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45962.368889699072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45962.368889699072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45962.368889699072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45962.368889699072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45962.368889699072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45962.368889699072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45962.368889699072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45962.368889699072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45962.368889699072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45962.368889699072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45962.368889699072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45962.368889699072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45962.368889699072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ref="G310:G373" ca="1" si="5">IFERROR(NOW()-F310,"-")</f>
        <v>45962.368889699072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45962.368889699072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45962.368889699072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45962.368889699072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45962.368889699072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45962.368889699072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45962.368889699072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45962.368889699072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45962.368889699072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45962.368889699072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45962.368889699072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45962.368889699072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45962.368889699072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45962.368889699072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45962.368889699072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45962.368889699072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45962.368889699072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45962.368889699072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45962.368889699072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45962.368889699072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45962.368889699072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45962.368889699072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45962.368889699072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45962.368889699072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45962.368889699072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45962.368889699072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45962.368889699072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45962.368889699072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45962.368889699072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45962.368889699072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45962.368889699072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45962.368889699072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45962.368889699072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45962.368889699072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45962.368889699072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45962.368889699072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45962.368889699072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45962.368889699072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45962.368889699072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45962.368889699072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45962.368889699072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45962.368889699072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45962.368889699072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45962.368889699072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45962.368889699072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45962.368889699072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45962.368889699072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45962.368889699072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45962.368889699072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45962.368889699072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45962.368889699072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45962.368889699072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45962.368889699072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45962.368889699072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45962.368889699072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45962.368889699072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45962.368889699072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45962.368889699072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45962.368889699072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45962.368889699072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45962.368889699072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45962.368889699072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45962.368889699072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45962.368889699072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ref="G374:G437" ca="1" si="6">IFERROR(NOW()-F374,"-")</f>
        <v>45962.368889699072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45962.368889699072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45962.368889699072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45962.368889699072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45962.368889699072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45962.368889699072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45962.368889699072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45962.368889699072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45962.368889699072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45962.368889699072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45962.368889699072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45962.368889699072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45962.368889699072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45962.368889699072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45962.368889699072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45962.368889699072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45962.368889699072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45962.368889699072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45962.368889699072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45962.368889699072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45962.368889699072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45962.368889699072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45962.368889699072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45962.368889699072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45962.368889699072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45962.368889699072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45962.368889699072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45962.368889699072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45962.368889699072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45962.368889699072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45962.368889699072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45962.368889699072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45962.368889699072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45962.368889699072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45962.368889699072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45962.368889699072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45962.368889699072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45962.368889699072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45962.368889699072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45962.368889699072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45962.368889699072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45962.368889699072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45962.368889699072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45962.368889699072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45962.368889699072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45962.368889699072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45962.368889699072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45962.368889699072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45962.368889699072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45962.368889699072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45962.368889699072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45962.368889699072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45962.368889699072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45962.368889699072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45962.368889699072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45962.368889699072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45962.368889699072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45962.368889699072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45962.368889699072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45962.368889699072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45962.368889699072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45962.368889699072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45962.368889699072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45962.368889699072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ref="G438:G501" ca="1" si="7">IFERROR(NOW()-F438,"-")</f>
        <v>45962.368889699072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45962.368889699072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45962.368889699072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45962.368889699072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45962.368889699072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45962.368889699072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45962.368889699072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45962.368889699072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45962.368889699072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45962.368889699072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45962.368889699072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45962.368889699072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45962.368889699072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45962.368889699072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45962.368889699072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45962.368889699072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45962.368889699072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45962.368889699072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45962.368889699072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45962.368889699072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45962.368889699072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45962.368889699072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45962.368889699072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45962.368889699072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45962.368889699072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45962.368889699072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45962.368889699072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45962.368889699072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45962.368889699072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45962.368889699072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45962.368889699072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45962.368889699072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45962.368889699072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45962.368889699072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45962.368889699072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45962.368889699072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45962.368889699072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45962.368889699072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45962.368889699072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45962.368889699072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45962.368889699072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45962.368889699072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45962.368889699072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45962.368889699072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45962.368889699072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45962.368889699072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45962.368889699072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45962.368889699072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45962.368889699072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45962.368889699072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45962.368889699072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45962.368889699072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45962.368889699072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45962.368889699072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45962.368889699072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45962.368889699072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45962.368889699072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45962.368889699072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45962.368889699072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45962.368889699072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45962.368889699072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45962.368889699072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45962.368889699072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45962.368889699072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ref="G502:G565" ca="1" si="8">IFERROR(NOW()-F502,"-")</f>
        <v>45962.368889699072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45962.368889699072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45962.368889699072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45962.368889699072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45962.368889699072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45962.368889699072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45962.368889699072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45962.368889699072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45962.368889699072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45962.368889699072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45962.368889699072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45962.368889699072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45962.368889699072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45962.368889699072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45962.368889699072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45962.368889699072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45962.368889699072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45962.368889699072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45962.368889699072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45962.368889699072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45962.368889699072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45962.368889699072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45962.368889699072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45962.368889699072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45962.368889699072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45962.368889699072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45962.368889699072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45962.368889699072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45962.368889699072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45962.368889699072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45962.368889699072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45962.368889699072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45962.368889699072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45962.368889699072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45962.368889699072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45962.368889699072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45962.368889699072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45962.368889699072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45962.368889699072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45962.368889699072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45962.368889699072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45962.368889699072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45962.368889699072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45962.368889699072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45962.368889699072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45962.368889699072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45962.368889699072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45962.368889699072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45962.368889699072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45962.368889699072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45962.368889699072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45962.368889699072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45962.368889699072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45962.368889699072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45962.368889699072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45962.368889699072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45962.368889699072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45962.368889699072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45962.368889699072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45962.368889699072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45962.368889699072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45962.368889699072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45962.368889699072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45962.368889699072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ref="G566:G629" ca="1" si="9">IFERROR(NOW()-F566,"-")</f>
        <v>45962.368889699072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45962.368889699072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45962.368889699072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45962.368889699072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45962.368889699072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45962.368889699072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45962.368889699072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45962.368889699072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45962.368889699072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45962.368889699072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45962.368889699072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45962.368889699072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45962.368889699072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45962.368889699072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45962.368889699072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45962.368889699072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45962.368889699072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45962.368889699072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45962.368889699072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45962.368889699072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45962.368889699072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45962.368889699072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45962.368889699072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45962.368889699072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45962.368889699072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45962.368889699072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45962.368889699072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45962.368889699072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45962.368889699072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45962.368889699072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45962.368889699072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45962.368889699072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45962.368889699072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45962.368889699072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45962.368889699072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45962.368889699072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45962.368889699072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45962.368889699072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45962.368889699072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45962.368889699072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45962.368889699072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45962.368889699072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45962.368889699072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45962.368889699072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45962.368889699072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45962.368889699072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45962.368889699072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45962.368889699072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45962.368889699072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45962.368889699072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45962.368889699072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45962.368889699072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45962.368889699072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45962.368889699072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45962.368889699072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45962.368889699072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45962.368889699072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45962.368889699072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45962.368889699072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45962.368889699072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45962.368889699072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45962.368889699072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45962.368889699072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45962.368889699072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ref="G630:G693" ca="1" si="10">IFERROR(NOW()-F630,"-")</f>
        <v>45962.368889699072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45962.368889699072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45962.368889699072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45962.368889699072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45962.368889699072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45962.368889699072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45962.368889699072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45962.368889699072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45962.368889699072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45962.368889699072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45962.368889699072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45962.368889699072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45962.368889699072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45962.368889699072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45962.368889699072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45962.368889699072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45962.368889699072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45962.368889699072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45962.368889699072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45962.368889699072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45962.368889699072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45962.368889699072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45962.368889699072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45962.368889699072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45962.368889699072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45962.368889699072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45962.368889699072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45962.368889699072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45962.368889699072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45962.368889699072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45962.368889699072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45962.368889699072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45962.368889699072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45962.368889699072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45962.368889699072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45962.368889699072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45962.368889699072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45962.368889699072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45962.368889699072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45962.368889699072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45962.368889699072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45962.368889699072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45962.368889699072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45962.368889699072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45962.368889699072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45962.368889699072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45962.368889699072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45962.368889699072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45962.368889699072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45962.368889699072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45962.368889699072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45962.368889699072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45962.368889699072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45962.368889699072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45962.368889699072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45962.368889699072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45962.368889699072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45962.368889699072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45962.368889699072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45962.368889699072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45962.368889699072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45962.368889699072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45962.368889699072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45962.368889699072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ref="G694:G757" ca="1" si="11">IFERROR(NOW()-F694,"-")</f>
        <v>45962.368889699072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45962.368889699072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45962.368889699072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45962.368889699072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45962.368889699072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45962.368889699072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45962.368889699072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45962.368889699072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45962.368889699072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45962.368889699072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45962.368889699072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45962.368889699072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45962.368889699072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45962.368889699072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45962.368889699072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45962.368889699072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45962.368889699072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45962.368889699072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45962.368889699072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45962.368889699072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45962.368889699072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45962.368889699072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45962.368889699072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45962.368889699072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45962.368889699072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45962.368889699072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45962.368889699072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45962.368889699072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45962.368889699072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45962.368889699072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45962.368889699072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45962.368889699072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45962.368889699072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45962.368889699072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45962.368889699072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45962.368889699072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45962.368889699072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45962.368889699072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45962.368889699072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45962.368889699072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45962.368889699072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45962.368889699072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45962.368889699072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45962.368889699072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45962.368889699072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45962.368889699072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45962.368889699072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45962.368889699072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45962.368889699072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45962.368889699072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45962.368889699072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45962.368889699072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45962.368889699072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45962.368889699072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45962.368889699072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45962.368889699072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45962.368889699072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45962.368889699072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45962.368889699072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45962.368889699072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45962.368889699072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45962.368889699072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45962.368889699072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45962.368889699072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ref="G758:G821" ca="1" si="12">IFERROR(NOW()-F758,"-")</f>
        <v>45962.368889699072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45962.368889699072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45962.368889699072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45962.368889699072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45962.368889699072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45962.368889699072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45962.368889699072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45962.368889699072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45962.368889699072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45962.368889699072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45962.368889699072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45962.368889699072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45962.368889699072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45962.368889699072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45962.368889699072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45962.368889699072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45962.368889699072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45962.368889699072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45962.368889699072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45962.368889699072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45962.368889699072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45962.368889699072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45962.368889699072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45962.368889699072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45962.368889699072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45962.368889699072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45962.368889699072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45962.368889699072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45962.368889699072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45962.368889699072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45962.368889699072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45962.368889699072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45962.368889699072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45962.368889699072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45962.368889699072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45962.368889699072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45962.368889699072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45962.368889699072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45962.368889699072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45962.368889699072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45962.368889699072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45962.368889699072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45962.368889699072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45962.368889699072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45962.368889699072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45962.368889699072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45962.368889699072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45962.368889699072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45962.368889699072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45962.368889699072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45962.368889699072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45962.368889699072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45962.368889699072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45962.368889699072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45962.368889699072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45962.368889699072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45962.368889699072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45962.368889699072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45962.368889699072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45962.368889699072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45962.368889699072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45962.368889699072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45962.368889699072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45962.368889699072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ref="G822:G885" ca="1" si="13">IFERROR(NOW()-F822,"-")</f>
        <v>45962.368889699072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45962.368889699072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45962.368889699072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45962.368889699072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45962.368889699072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45962.368889699072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45962.368889699072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45962.368889699072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45962.368889699072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45962.368889699072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45962.368889699072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45962.368889699072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45962.368889699072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45962.368889699072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45962.368889699072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45962.368889699072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45962.368889699072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45962.368889699072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45962.368889699072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45962.368889699072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45962.368889699072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45962.368889699072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45962.368889699072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45962.368889699072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45962.368889699072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45962.368889699072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45962.368889699072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45962.368889699072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45962.368889699072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45962.368889699072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45962.368889699072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45962.368889699072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45962.368889699072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45962.368889699072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45962.368889699072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45962.368889699072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45962.368889699072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45962.368889699072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45962.368889699072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45962.368889699072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45962.368889699072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45962.368889699072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45962.368889699072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45962.368889699072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45962.368889699072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45962.368889699072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45962.368889699072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45962.368889699072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45962.368889699072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45962.368889699072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45962.368889699072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45962.368889699072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45962.368889699072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45962.368889699072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45962.368889699072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45962.368889699072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45962.368889699072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45962.368889699072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45962.368889699072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45962.368889699072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45962.368889699072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45962.368889699072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45962.368889699072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45962.368889699072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ref="G886:G949" ca="1" si="14">IFERROR(NOW()-F886,"-")</f>
        <v>45962.368889699072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45962.368889699072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45962.368889699072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45962.368889699072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45962.368889699072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45962.368889699072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45962.368889699072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45962.368889699072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45962.368889699072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45962.368889699072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45962.368889699072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45962.368889699072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45962.368889699072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45962.368889699072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45962.368889699072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45962.368889699072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45962.368889699072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45962.368889699072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45962.368889699072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45962.368889699072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45962.368889699072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45962.368889699072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45962.368889699072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45962.368889699072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45962.368889699072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45962.368889699072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45962.368889699072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45962.368889699072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45962.368889699072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45962.368889699072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45962.368889699072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45962.368889699072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45962.368889699072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45962.368889699072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45962.368889699072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45962.368889699072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45962.368889699072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45962.368889699072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45962.368889699072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45962.368889699072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45962.368889699072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45962.368889699072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45962.368889699072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45962.368889699072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45962.368889699072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45962.368889699072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45962.368889699072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45962.368889699072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45962.368889699072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45962.368889699072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45962.368889699072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45962.368889699072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45962.368889699072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45962.368889699072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45962.368889699072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45962.368889699072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45962.368889699072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45962.368889699072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45962.368889699072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45962.368889699072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45962.368889699072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45962.368889699072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45962.368889699072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45962.368889699072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ref="G950:G1013" ca="1" si="15">IFERROR(NOW()-F950,"-")</f>
        <v>45962.368889699072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45962.368889699072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45962.368889699072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45962.368889699072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45962.368889699072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45962.368889699072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45962.368889699072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45962.368889699072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45962.368889699072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45962.368889699072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45962.368889699072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45962.368889699072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45962.368889699072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45962.368889699072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45962.368889699072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45962.368889699072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45962.368889699072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45962.368889699072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45962.368889699072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45962.368889699072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45962.368889699072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45962.368889699072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45962.368889699072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45962.368889699072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45962.368889699072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45962.368889699072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45962.368889699072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45962.368889699072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45962.368889699072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45962.368889699072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45962.368889699072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45962.368889699072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45962.368889699072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45962.368889699072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45962.368889699072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45962.368889699072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45962.368889699072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45962.368889699072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45962.368889699072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45962.368889699072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45962.368889699072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45962.368889699072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45962.368889699072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45962.368889699072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45962.368889699072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45962.368889699072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45962.368889699072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45962.368889699072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45962.368889699072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45962.368889699072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45962.368889699072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45962.368889699072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45962.368889699072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45962.368889699072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45962.368889699072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45962.368889699072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45962.368889699072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45962.368889699072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45962.368889699072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45962.368889699072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45962.368889699072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45962.368889699072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45962.368889699072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45962.368889699072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ref="G1014:G1077" ca="1" si="16">IFERROR(NOW()-F1014,"-")</f>
        <v>45962.368889699072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45962.368889699072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45962.368889699072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45962.368889699072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45962.368889699072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45962.368889699072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45962.368889699072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45962.368889699072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45962.368889699072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45962.368889699072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45962.368889699072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45962.368889699072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45962.368889699072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45962.368889699072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45962.368889699072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45962.368889699072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45962.368889699072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45962.368889699072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45962.368889699072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45962.368889699072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45962.368889699072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45962.368889699072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45962.368889699072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45962.368889699072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45962.368889699072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45962.368889699072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45962.368889699072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45962.368889699072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45962.368889699072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45962.368889699072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45962.368889699072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45962.368889699072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45962.368889699072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45962.368889699072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45962.368889699072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45962.368889699072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45962.368889699072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45962.368889699072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45962.368889699072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45962.368889699072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45962.368889699072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45962.368889699072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45962.368889699072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45962.368889699072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45962.368889699072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45962.368889699072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45962.368889699072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45962.368889699072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45962.368889699072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45962.368889699072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45962.368889699072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45962.368889699072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45962.368889699072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45962.368889699072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45962.368889699072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45962.368889699072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45962.368889699072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45962.368889699072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45962.368889699072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45962.368889699072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45962.368889699072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45962.368889699072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45962.368889699072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45962.368889699072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ref="G1078:G1092" ca="1" si="17">IFERROR(NOW()-F1078,"-")</f>
        <v>45962.368889699072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45962.368889699072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45962.368889699072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45962.368889699072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45962.368889699072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45962.368889699072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45962.368889699072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45962.368889699072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45962.368889699072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45962.368889699072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45962.368889699072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45962.368889699072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45962.368889699072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45962.368889699072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45962.368889699072</v>
      </c>
      <c r="H1092" s="22"/>
      <c r="I1092" s="19" t="str">
        <f>IFERROR(VLOOKUP(D1092,DB!A:F,6,0),"")</f>
        <v/>
      </c>
      <c r="J1092" s="18" t="str">
        <f>IFERROR(VLOOKUP(D1092,DB!A:G,7,0),"")</f>
        <v/>
      </c>
      <c r="K1092" s="46"/>
      <c r="L1092" s="23" t="str">
        <f>IFERROR(VLOOKUP(D1092,DB!A:I,9,0),"")</f>
        <v/>
      </c>
    </row>
  </sheetData>
  <dataValidations count="2">
    <dataValidation allowBlank="1" showInputMessage="1" showErrorMessage="1" sqref="E1" xr:uid="{5914219A-CB83-432D-936A-CC0CB6F3982A}"/>
    <dataValidation type="list" allowBlank="1" showInputMessage="1" showErrorMessage="1" sqref="E2:E109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23"/>
  <sheetViews>
    <sheetView workbookViewId="0">
      <selection activeCell="H5" sqref="H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39119</v>
      </c>
      <c r="B2" s="94" t="str">
        <f>IFERROR(VLOOKUP(D2,DB!A:K,11,0),"")</f>
        <v>R4</v>
      </c>
      <c r="C2" s="97">
        <v>1</v>
      </c>
      <c r="D2" s="94" t="s">
        <v>35092</v>
      </c>
      <c r="E2" s="98" t="s">
        <v>39021</v>
      </c>
      <c r="F2" s="99">
        <v>45703.480717592596</v>
      </c>
      <c r="G2" s="100">
        <f ca="1">IFERROR(NOW()-F2,"")</f>
        <v>258.88817210647539</v>
      </c>
      <c r="H2" s="99">
        <v>45703.474768518521</v>
      </c>
      <c r="I2" s="99" t="str">
        <f>IFERROR(VLOOKUP(D2,DB!A:F,6,0),"")</f>
        <v>SCECO</v>
      </c>
      <c r="J2" s="99" t="str">
        <f>IFERROR(VLOOKUP(D2,DB!A:G,7,0),"")</f>
        <v>Dead</v>
      </c>
      <c r="K2" s="101" t="s">
        <v>39120</v>
      </c>
      <c r="L2" s="94" t="str">
        <f>IFERROR(VLOOKUP(D2,DB!A:I,9,0),"")</f>
        <v>Latis</v>
      </c>
    </row>
    <row r="3" spans="1:16" ht="26.25" customHeight="1">
      <c r="A3" s="169" t="s">
        <v>39121</v>
      </c>
      <c r="B3" s="119" t="str">
        <f>IFERROR(VLOOKUP(D3,DB!A:K,11,0),"")</f>
        <v>R4</v>
      </c>
      <c r="C3" s="120">
        <v>1</v>
      </c>
      <c r="D3" s="94" t="s">
        <v>28974</v>
      </c>
      <c r="E3" s="98" t="s">
        <v>39021</v>
      </c>
      <c r="F3" s="123">
        <v>45960.96875</v>
      </c>
      <c r="G3" s="124">
        <f ca="1">IFERROR(NOW()-F3,"")</f>
        <v>1.4001396990715875</v>
      </c>
      <c r="H3" s="123">
        <v>45960.963101851848</v>
      </c>
      <c r="I3" s="119" t="str">
        <f>IFERROR(VLOOKUP(D3,DB!A:F,6,0),"")</f>
        <v>SCECO</v>
      </c>
      <c r="J3" s="119" t="str">
        <f>IFERROR(VLOOKUP(D3,DB!A:G,7,0),"")</f>
        <v>Weak</v>
      </c>
      <c r="K3" s="125" t="s">
        <v>39122</v>
      </c>
      <c r="L3" s="121" t="str">
        <f>IFERROR(VLOOKUP(D3,DB!A:I,9,0),"")</f>
        <v>Latis</v>
      </c>
    </row>
    <row r="4" spans="1:16" ht="15" customHeight="1">
      <c r="A4" s="119" t="s">
        <v>39123</v>
      </c>
      <c r="B4" s="119" t="str">
        <f>IFERROR(VLOOKUP(D4,DB!A:K,11,0),"")</f>
        <v>R4</v>
      </c>
      <c r="C4" s="120">
        <v>1</v>
      </c>
      <c r="D4" s="121" t="s">
        <v>38736</v>
      </c>
      <c r="E4" s="98" t="s">
        <v>39021</v>
      </c>
      <c r="F4" s="123">
        <v>45962.334421296298</v>
      </c>
      <c r="G4" s="124">
        <f ca="1">IFERROR(NOW()-F4,"")</f>
        <v>3.4468402773200069E-2</v>
      </c>
      <c r="H4" s="123">
        <v>45962.319675925923</v>
      </c>
      <c r="I4" s="119" t="str">
        <f>IFERROR(VLOOKUP(D4,DB!A:F,6,0),"")</f>
        <v>Generator-SG</v>
      </c>
      <c r="J4" s="119" t="str">
        <f>IFERROR(VLOOKUP(D4,DB!A:G,7,0),"")</f>
        <v>Dead</v>
      </c>
      <c r="K4" s="125" t="s">
        <v>39124</v>
      </c>
      <c r="L4" s="121" t="str">
        <f>IFERROR(VLOOKUP(D4,DB!A:I,9,0),"")</f>
        <v>Latis</v>
      </c>
    </row>
    <row r="5" spans="1:16" ht="15" customHeight="1">
      <c r="A5" s="119" t="s">
        <v>39125</v>
      </c>
      <c r="B5" s="119" t="str">
        <f>IFERROR(VLOOKUP(D5,DB!A:K,11,0),"")</f>
        <v>R4</v>
      </c>
      <c r="C5" s="120">
        <v>1</v>
      </c>
      <c r="D5" s="121" t="s">
        <v>32088</v>
      </c>
      <c r="E5" s="98" t="s">
        <v>39021</v>
      </c>
      <c r="F5" s="123">
        <v>45962.239988425928</v>
      </c>
      <c r="G5" s="124">
        <f ca="1">IFERROR(NOW()-F5,"")</f>
        <v>0.12890127314312849</v>
      </c>
      <c r="H5" s="123">
        <v>45962.363958333335</v>
      </c>
      <c r="I5" s="119" t="str">
        <f>IFERROR(VLOOKUP(D5,DB!A:F,6,0),"")</f>
        <v>SCECO</v>
      </c>
      <c r="J5" s="119" t="str">
        <f>IFERROR(VLOOKUP(D5,DB!A:G,7,0),"")</f>
        <v>Dead</v>
      </c>
      <c r="K5" s="125" t="s">
        <v>39126</v>
      </c>
      <c r="L5" s="121" t="str">
        <f>IFERROR(VLOOKUP(D5,DB!A:I,9,0),"")</f>
        <v>Latis</v>
      </c>
    </row>
    <row r="6" spans="1:16" ht="15" customHeight="1">
      <c r="A6" s="119"/>
      <c r="B6" s="119" t="str">
        <f>IFERROR(VLOOKUP(D6,DB!A:K,11,0),"")</f>
        <v/>
      </c>
      <c r="C6" s="120"/>
      <c r="D6" s="121"/>
      <c r="E6" s="98"/>
      <c r="F6" s="123"/>
      <c r="G6" s="124">
        <f ca="1">IFERROR(NOW()-F6,"")</f>
        <v>45962.368889699072</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45962.368889699072</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45962.368889699072</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45962.368889699072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45962.368889699072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45962.368889699072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45962.368889699072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45962.368889699072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45962.368889699072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45962.368889699072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45962.368889699072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45962.368889699072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45962.368889699072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45962.368889699072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45962.368889699072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45962.368889699072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45962.368889699072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45962.368889699072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45962.368889699072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45962.368889699072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45962.368889699072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45962.368889699072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45962.368889699072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45962.368889699072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45962.368889699072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45962.368889699072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45962.368889699072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45962.368889699072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45962.368889699072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45962.368889699072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45962.368889699072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45962.368889699072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45962.368889699072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45962.368889699072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45962.368889699072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45962.368889699072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45962.368889699072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45962.368889699072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45962.368889699072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45962.368889699072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45962.368889699072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45962.368889699072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45962.368889699072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45962.368889699072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45962.368889699072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45962.368889699072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45962.368889699072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45962.368889699072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45962.368889699072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45962.368889699072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45962.368889699072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45962.368889699072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45962.368889699072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45962.368889699072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45962.368889699072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45962.368889699072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45962.368889699072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45962.368889699072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45962.368889699072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45962.368889699072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45962.368889699072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45962.368889699072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45962.368889699072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45962.368889699072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45962.368889699072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45962.368889699072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45962.368889699072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45962.368889699072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45962.368889699072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45962.368889699072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45962.368889699072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45962.368889699072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45962.368889699072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45962.368889699072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45962.368889699072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45962.368889699072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45962.368889699072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45962.368889699072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45962.368889699072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45962.368889699072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45962.368889699072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45962.368889699072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45962.368889699072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45962.368889699072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45962.368889699072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45962.368889699072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45962.368889699072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45962.368889699072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45962.368889699072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45962.368889699072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45962.368889699072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45962.368889699072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45962.368889699072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45962.368889699072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45962.368889699072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45962.368889699072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45962.368889699072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45962.368889699072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45962.368889699072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45962.368889699072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45962.368889699072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45962.368889699072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45962.368889699072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45962.368889699072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45962.368889699072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45962.368889699072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45962.368889699072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45962.368889699072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45962.368889699072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45962.368889699072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45962.368889699072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45962.368889699072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45962.368889699072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45962.368889699072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45962.368889699072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45962.368889699072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45962.368889699072</v>
      </c>
      <c r="H122" s="123"/>
      <c r="I122" s="119" t="str">
        <f>IFERROR(VLOOKUP(D122,DB!A:F,6,0),"")</f>
        <v/>
      </c>
      <c r="J122" s="119" t="str">
        <f>IFERROR(VLOOKUP(D122,DB!A:G,7,0),"")</f>
        <v/>
      </c>
      <c r="K122" s="125"/>
      <c r="L122" s="121" t="str">
        <f>IFERROR(VLOOKUP(D122,DB!A:I,9,0),"")</f>
        <v/>
      </c>
    </row>
    <row r="123" spans="1:12" ht="15" customHeight="1">
      <c r="A123" s="126"/>
      <c r="B123" s="126" t="str">
        <f>IFERROR(VLOOKUP(D123,DB!A:K,11,0),"")</f>
        <v/>
      </c>
      <c r="C123" s="127"/>
      <c r="D123" s="128"/>
      <c r="E123" s="129"/>
      <c r="F123" s="130"/>
      <c r="G123" s="131">
        <f ca="1">IFERROR(NOW()-F123,"")</f>
        <v>45962.368889699072</v>
      </c>
      <c r="H123" s="130"/>
      <c r="I123" s="126" t="str">
        <f>IFERROR(VLOOKUP(D123,DB!A:F,6,0),"")</f>
        <v/>
      </c>
      <c r="J123" s="126" t="str">
        <f>IFERROR(VLOOKUP(D123,DB!A:G,7,0),"")</f>
        <v/>
      </c>
      <c r="K123" s="132"/>
      <c r="L123" s="128" t="str">
        <f>IFERROR(VLOOKUP(D123,DB!A:I,9,0),"")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39127</v>
      </c>
      <c r="B2" s="37" t="str">
        <f>IFERROR(VLOOKUP(D2,DB!A:K,11,0),"")</f>
        <v>R5</v>
      </c>
      <c r="C2" s="37">
        <v>3</v>
      </c>
      <c r="D2" s="118" t="s">
        <v>36011</v>
      </c>
      <c r="E2" s="37" t="s">
        <v>39021</v>
      </c>
      <c r="F2" s="38">
        <v>45891.832060185188</v>
      </c>
      <c r="G2" s="144">
        <f ca="1">IFERROR(NOW()-F2,"")</f>
        <v>70.536829513883276</v>
      </c>
      <c r="H2" s="38">
        <v>45891.790393518517</v>
      </c>
      <c r="I2" s="37" t="str">
        <f>IFERROR(VLOOKUP(D2,DB!A:F,6,0),"")</f>
        <v>Generator-SG</v>
      </c>
      <c r="J2" s="37" t="str">
        <f>IFERROR(VLOOKUP(D2,DB!A:G,7,0),"")</f>
        <v>Vandalized</v>
      </c>
      <c r="K2" s="37" t="s">
        <v>39128</v>
      </c>
      <c r="L2" s="37" t="str">
        <f>IFERROR(VLOOKUP(D2,DB!A:I,9,0),"")</f>
        <v>Latis</v>
      </c>
      <c r="M2" s="117"/>
    </row>
    <row r="3" spans="1:13" ht="30.75">
      <c r="A3" s="37" t="s">
        <v>39129</v>
      </c>
      <c r="B3" s="37" t="str">
        <f>IFERROR(VLOOKUP(D3,DB!A:K,11,0),"")</f>
        <v>R5</v>
      </c>
      <c r="C3" s="37">
        <v>1</v>
      </c>
      <c r="D3" s="37" t="s">
        <v>33268</v>
      </c>
      <c r="E3" s="37" t="s">
        <v>39100</v>
      </c>
      <c r="F3" s="38">
        <v>45926.188877314817</v>
      </c>
      <c r="G3" s="144">
        <f t="shared" ref="G3" ca="1" si="0">IFERROR(NOW()-F3,"")</f>
        <v>36.180012384254951</v>
      </c>
      <c r="H3" s="38">
        <v>45926.158159722225</v>
      </c>
      <c r="I3" s="37" t="str">
        <f>IFERROR(VLOOKUP(D3,DB!A:F,6,0),"")</f>
        <v>SCECO</v>
      </c>
      <c r="J3" s="37" t="str">
        <f>IFERROR(VLOOKUP(D3,DB!A:G,7,0),"")</f>
        <v>Good</v>
      </c>
      <c r="K3" s="37" t="s">
        <v>39130</v>
      </c>
      <c r="L3" s="37" t="str">
        <f>IFERROR(VLOOKUP(D3,DB!A:I,9,0),"")</f>
        <v>Latis</v>
      </c>
      <c r="M3" s="117"/>
    </row>
    <row r="4" spans="1:13" ht="48" customHeight="1">
      <c r="A4" s="152" t="s">
        <v>39131</v>
      </c>
      <c r="B4" s="152" t="str">
        <f>IFERROR(VLOOKUP(D4,DB!A:K,11,0),"")</f>
        <v>R5</v>
      </c>
      <c r="C4" s="152">
        <v>1</v>
      </c>
      <c r="D4" s="152" t="s">
        <v>34758</v>
      </c>
      <c r="E4" s="152" t="s">
        <v>39100</v>
      </c>
      <c r="F4" s="153">
        <v>45948.661111111112</v>
      </c>
      <c r="G4" s="154">
        <f ca="1">IFERROR(NOW()-F4,"")</f>
        <v>13.707778587959183</v>
      </c>
      <c r="H4" s="153">
        <v>45948.661111111112</v>
      </c>
      <c r="I4" s="152" t="str">
        <f>IFERROR(VLOOKUP(D4,DB!A:F,6,0),"")</f>
        <v>SCECO</v>
      </c>
      <c r="J4" s="152" t="str">
        <f>IFERROR(VLOOKUP(D4,DB!A:G,7,0),"")</f>
        <v>Dead</v>
      </c>
      <c r="K4" s="152" t="s">
        <v>39132</v>
      </c>
      <c r="L4" s="152" t="str">
        <f>IFERROR(VLOOKUP(D4,DB!A:I,9,0),"")</f>
        <v>Latis</v>
      </c>
    </row>
    <row r="5" spans="1:13" ht="15">
      <c r="A5" s="152"/>
      <c r="B5" s="152" t="str">
        <f>IFERROR(VLOOKUP(D5,DB!A:K,11,0),"")</f>
        <v/>
      </c>
      <c r="C5" s="152"/>
      <c r="D5" s="152"/>
      <c r="E5" s="152"/>
      <c r="F5" s="153"/>
      <c r="G5" s="154">
        <f ca="1">IFERROR(NOW()-F5,"")</f>
        <v>45962.368889699072</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45962.368889699072</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45962.368889699072</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45962.368889699072</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45962.368889699072</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45962.368889699072</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45962.368889699072</v>
      </c>
      <c r="H11" s="153"/>
      <c r="I11" s="152" t="str">
        <f>IFERROR(VLOOKUP(D11,DB!A:F,6,0),"")</f>
        <v/>
      </c>
      <c r="J11" s="152" t="str">
        <f>IFERROR(VLOOKUP(D11,DB!A:G,7,0),"")</f>
        <v/>
      </c>
      <c r="K11" s="152"/>
      <c r="L11" s="152" t="str">
        <f>IFERROR(VLOOKUP(D11,DB!A:I,9,0),"")</f>
        <v/>
      </c>
    </row>
    <row r="12" spans="1:13" ht="15">
      <c r="A12" s="152"/>
      <c r="B12" s="152" t="str">
        <f>IFERROR(VLOOKUP(D12,DB!A:K,11,0),"")</f>
        <v/>
      </c>
      <c r="C12" s="152"/>
      <c r="D12" s="170"/>
      <c r="E12" s="152"/>
      <c r="F12" s="153"/>
      <c r="G12" s="154">
        <f ca="1">IFERROR(NOW()-F12,"")</f>
        <v>45962.368889699072</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45962.368889699072</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45962.368889699072</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45962.368889699072</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45962.368889699072</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45962.368889699072</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45962.368889699072</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45962.368889699072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45962.368889699072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45962.368889699072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45962.368889699072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45962.368889699072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45962.368889699072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45962.368889699072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45962.368889699072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45962.368889699072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45962.368889699072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45962.368889699072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45962.368889699072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45962.368889699072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45962.368889699072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45962.368889699072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45962.368889699072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45962.368889699072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45962.368889699072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45962.368889699072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45962.368889699072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45962.368889699072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45962.368889699072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45962.368889699072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45962.368889699072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45962.368889699072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45962.368889699072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45962.368889699072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45962.368889699072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45962.368889699072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45962.368889699072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45962.368889699072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45962.368889699072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45962.368889699072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45962.368889699072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45962.368889699072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45962.368889699072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45962.368889699072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45962.368889699072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45962.368889699072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45962.368889699072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45962.368889699072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45962.368889699072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45962.368889699072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45962.368889699072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45962.368889699072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45962.368889699072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45962.368889699072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45962.368889699072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45962.368889699072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45962.368889699072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45962.368889699072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45962.368889699072</v>
      </c>
      <c r="H70" s="153"/>
      <c r="I70" s="152" t="str">
        <f>IFERROR(VLOOKUP(D70,DB!A:F,6,0),"")</f>
        <v/>
      </c>
      <c r="J70" s="152" t="str">
        <f>IFERROR(VLOOKUP(D70,DB!A:G,7,0),"")</f>
        <v/>
      </c>
      <c r="K70" s="152"/>
      <c r="L70" s="152" t="str">
        <f>IFERROR(VLOOKUP(D70,DB!A:I,9,0),"")</f>
        <v/>
      </c>
    </row>
    <row r="71" spans="1:12" ht="15">
      <c r="A71" s="158"/>
      <c r="B71" s="158" t="str">
        <f>IFERROR(VLOOKUP(D71,DB!A:K,11,0),"")</f>
        <v/>
      </c>
      <c r="C71" s="158"/>
      <c r="D71" s="158"/>
      <c r="E71" s="158"/>
      <c r="F71" s="159"/>
      <c r="G71" s="160">
        <f ca="1">IFERROR(NOW()-F71,"")</f>
        <v>45962.368889699072</v>
      </c>
      <c r="H71" s="159"/>
      <c r="I71" s="158" t="str">
        <f>IFERROR(VLOOKUP(D71,DB!A:F,6,0),"")</f>
        <v/>
      </c>
      <c r="J71" s="158" t="str">
        <f>IFERROR(VLOOKUP(D71,DB!A:G,7,0),"")</f>
        <v/>
      </c>
      <c r="K71" s="158"/>
      <c r="L71" s="158" t="str">
        <f>IFERROR(VLOOKUP(D71,DB!A:I,9,0),"")</f>
        <v/>
      </c>
    </row>
    <row r="72" spans="1:12" ht="15">
      <c r="A72" s="158"/>
      <c r="B72" s="158" t="str">
        <f>IFERROR(VLOOKUP(D72,DB!A:K,11,0),"")</f>
        <v/>
      </c>
      <c r="C72" s="158"/>
      <c r="D72" s="158"/>
      <c r="E72" s="158"/>
      <c r="F72" s="159"/>
      <c r="G72" s="160">
        <f ca="1">IFERROR(NOW()-F72,"")</f>
        <v>45962.368889699072</v>
      </c>
      <c r="H72" s="159"/>
      <c r="I72" s="158" t="str">
        <f>IFERROR(VLOOKUP(D72,DB!A:F,6,0),"")</f>
        <v/>
      </c>
      <c r="J72" s="158" t="str">
        <f>IFERROR(VLOOKUP(D72,DB!A:G,7,0),"")</f>
        <v/>
      </c>
      <c r="K72" s="158"/>
      <c r="L72" s="158" t="str">
        <f>IFERROR(VLOOKUP(D72,DB!A:I,9,0),"")</f>
        <v/>
      </c>
    </row>
    <row r="73" spans="1:12" ht="15">
      <c r="A73" s="158"/>
      <c r="B73" s="158" t="str">
        <f>IFERROR(VLOOKUP(D73,DB!A:K,11,0),"")</f>
        <v/>
      </c>
      <c r="C73" s="158"/>
      <c r="D73" s="158"/>
      <c r="E73" s="158"/>
      <c r="F73" s="159"/>
      <c r="G73" s="160">
        <f ca="1">IFERROR(NOW()-F73,"")</f>
        <v>45962.368889699072</v>
      </c>
      <c r="H73" s="159"/>
      <c r="I73" s="158" t="str">
        <f>IFERROR(VLOOKUP(D73,DB!A:F,6,0),"")</f>
        <v/>
      </c>
      <c r="J73" s="158" t="str">
        <f>IFERROR(VLOOKUP(D73,DB!A:G,7,0),"")</f>
        <v/>
      </c>
      <c r="K73" s="158"/>
      <c r="L73" s="158" t="str">
        <f>IFERROR(VLOOKUP(D73,DB!A:I,9,0),"")</f>
        <v/>
      </c>
    </row>
    <row r="74" spans="1:12" ht="15">
      <c r="A74" s="158"/>
      <c r="B74" s="158" t="str">
        <f>IFERROR(VLOOKUP(D74,DB!A:K,11,0),"")</f>
        <v/>
      </c>
      <c r="C74" s="158"/>
      <c r="D74" s="158"/>
      <c r="E74" s="158"/>
      <c r="F74" s="159"/>
      <c r="G74" s="160">
        <f ca="1">IFERROR(NOW()-F74,"")</f>
        <v>45962.368889699072</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45962.368889699072</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45962.368889699072</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45962.368889699072</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45962.368889699072</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45962.368889699072</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45962.368889699072</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45962.368889699072</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45962.368889699072</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45962.368889699072</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45962.368889699072</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45962.368889699072</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45962.368889699072</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45962.368889699072</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45962.368889699072</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45962.368889699072</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45962.368889699072</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45962.368889699072</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45962.368889699072</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45962.368889699072</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45962.368889699072</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45962.368889699072</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45962.368889699072</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45962.368889699072</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45962.368889699072</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45962.368889699072</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45962.368889699072</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45962.368889699072</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45962.368889699072</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45962.368889699072</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45962.368889699072</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45962.368889699072</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45962.368889699072</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45962.368889699072</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45962.368889699072</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45962.368889699072</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45962.368889699072</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45962.368889699072</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45962.368889699072</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45962.368889699072</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45962.368889699072</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45962.368889699072</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45962.368889699072</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45962.368889699072</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45962.368889699072</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45962.368889699072</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45962.368889699072</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45962.368889699072</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45962.368889699072</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45962.368889699072</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45962.368889699072</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45962.368889699072</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45962.368889699072</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45962.368889699072</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45962.368889699072</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45962.368889699072</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45962.368889699072</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45962.368889699072</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45962.368889699072</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45962.368889699072</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45962.368889699072</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45962.368889699072</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45962.368889699072</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45962.368889699072</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45962.368889699072</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45962.368889699072</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45962.368889699072</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45962.368889699072</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45962.368889699072</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45962.368889699072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45962.368889699072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45962.368889699072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45962.368889699072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45962.368889699072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45962.368889699072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45962.368889699072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45962.368889699072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45962.368889699072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45962.368889699072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45962.368889699072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45962.368889699072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45962.368889699072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45962.368889699072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45962.368889699072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45962.368889699072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45962.368889699072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45962.368889699072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45962.368889699072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45962.368889699072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45962.368889699072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45962.368889699072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45962.368889699072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45962.368889699072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45962.368889699072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45962.368889699072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45962.368889699072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45962.368889699072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45962.368889699072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45962.368889699072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45962.368889699072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45962.368889699072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45962.368889699072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45962.368889699072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45962.368889699072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45962.368889699072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45962.368889699072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45962.368889699072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45962.368889699072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45962.368889699072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45962.368889699072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45962.368889699072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45962.368889699072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45962.368889699072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45962.368889699072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45962.368889699072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45962.368889699072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45962.368889699072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45962.368889699072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45962.368889699072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45962.368889699072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45962.368889699072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45962.368889699072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45962.368889699072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45962.368889699072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45962.368889699072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45962.368889699072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45962.368889699072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45962.368889699072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45962.368889699072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45962.368889699072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45962.368889699072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45962.368889699072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45962.368889699072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45962.368889699072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45962.368889699072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45962.368889699072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45962.368889699072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45962.368889699072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45962.368889699072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45962.368889699072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45962.368889699072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45962.368889699072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45962.368889699072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45962.368889699072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45962.368889699072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45962.368889699072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45962.368889699072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45962.368889699072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45962.368889699072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45962.368889699072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45962.368889699072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45962.368889699072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45962.368889699072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45962.368889699072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45962.368889699072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45962.368889699072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45962.368889699072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45962.368889699072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45962.368889699072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45962.368889699072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45962.368889699072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45962.368889699072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45962.368889699072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45962.368889699072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45962.368889699072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45962.368889699072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45962.368889699072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45962.368889699072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45962.368889699072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45962.368889699072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45962.368889699072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45962.368889699072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45962.368889699072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45962.368889699072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45962.368889699072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45962.368889699072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45962.368889699072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45962.368889699072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45962.368889699072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45962.368889699072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45962.368889699072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45962.368889699072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45962.368889699072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45962.368889699072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45962.368889699072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45962.368889699072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45962.368889699072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45962.368889699072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45962.368889699072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45962.368889699072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45962.368889699072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45962.368889699072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45962.368889699072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45962.368889699072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45962.368889699072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45962.368889699072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45962.368889699072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45962.368889699072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45962.368889699072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45962.368889699072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45962.368889699072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45962.368889699072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45962.368889699072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45962.368889699072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45962.368889699072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45962.368889699072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45962.368889699072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45962.368889699072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45962.368889699072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45962.368889699072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45962.368889699072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45962.368889699072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45962.368889699072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45962.368889699072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45962.368889699072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45962.368889699072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45962.368889699072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45962.368889699072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45962.368889699072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45962.368889699072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45962.368889699072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45962.368889699072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45962.368889699072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45962.368889699072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45962.368889699072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45962.368889699072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45962.368889699072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45962.368889699072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45962.368889699072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45962.368889699072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45962.368889699072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45962.368889699072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45962.368889699072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45962.368889699072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45962.368889699072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45962.368889699072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45962.368889699072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45962.368889699072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45962.368889699072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45962.368889699072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45962.368889699072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45962.368889699072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45962.368889699072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45962.368889699072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45962.368889699072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45962.368889699072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45962.368889699072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45962.368889699072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45962.368889699072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45962.368889699072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45962.368889699072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45962.368889699072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45962.368889699072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45962.368889699072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45962.368889699072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45962.368889699072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45962.368889699072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45962.368889699072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45962.368889699072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45962.368889699072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45962.368889699072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45962.368889699072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45962.368889699072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45962.368889699072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45962.368889699072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45962.368889699072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45962.368889699072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45962.368889699072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45962.368889699072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45962.368889699072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45962.368889699072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45962.368889699072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45962.368889699072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45962.368889699072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45962.368889699072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45962.368889699072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45962.368889699072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45962.368889699072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45962.368889699072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45962.368889699072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45962.368889699072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45962.368889699072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45962.368889699072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45962.368889699072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45962.368889699072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45962.368889699072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45962.368889699072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45962.368889699072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45962.368889699072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45962.368889699072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45962.368889699072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45962.368889699072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45962.368889699072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45962.368889699072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45962.368889699072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45962.368889699072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45962.368889699072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45962.368889699072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45962.368889699072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45962.368889699072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45962.368889699072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45962.368889699072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45962.368889699072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45962.368889699072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45962.368889699072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45962.368889699072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45962.368889699072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45962.368889699072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45962.368889699072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45962.368889699072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45962.368889699072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45962.368889699072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45962.368889699072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45962.368889699072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45962.368889699072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45962.368889699072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45962.368889699072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45962.368889699072</v>
      </c>
      <c r="H391" s="159"/>
      <c r="I391" s="158" t="str">
        <f>IFERROR(VLOOKUP(D391,DB!A:F,6,0),"")</f>
        <v/>
      </c>
      <c r="J391" s="158" t="str">
        <f>IFERROR(VLOOKUP(D391,DB!A:G,7,0),"")</f>
        <v/>
      </c>
      <c r="K391" s="158"/>
      <c r="L391" s="158" t="str">
        <f>IFERROR(VLOOKUP(D391,DB!A:I,9,0),"")</f>
        <v/>
      </c>
    </row>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501" ht="15"/>
    <row r="502" ht="15"/>
    <row r="504" ht="15"/>
    <row r="505" ht="15"/>
    <row r="506" ht="15"/>
    <row r="507" ht="15"/>
    <row r="509" ht="15"/>
    <row r="510" ht="15"/>
    <row r="517" ht="15"/>
    <row r="518" ht="15"/>
    <row r="519" ht="15"/>
    <row r="520" ht="15"/>
    <row r="521" ht="15"/>
    <row r="522" ht="15"/>
    <row r="525" ht="15"/>
    <row r="526" ht="15"/>
    <row r="527" ht="15"/>
    <row r="528" ht="15"/>
    <row r="529" ht="15"/>
    <row r="530" ht="15"/>
    <row r="531" ht="15"/>
    <row r="532" ht="15"/>
    <row r="533" ht="15"/>
    <row r="534" ht="15"/>
    <row r="535" ht="15"/>
    <row r="536"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2" ht="15"/>
    <row r="593" ht="15"/>
    <row r="630" ht="15"/>
    <row r="631" ht="15"/>
    <row r="632" ht="15"/>
    <row r="633" ht="15"/>
    <row r="634" ht="15"/>
    <row r="635" ht="15"/>
    <row r="636" ht="15"/>
    <row r="637" ht="15"/>
    <row r="638" ht="15"/>
    <row r="639"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20" ht="15"/>
    <row r="721" ht="15"/>
    <row r="722" ht="15"/>
    <row r="724" ht="15"/>
    <row r="725"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8" ht="15"/>
    <row r="759" ht="15"/>
    <row r="929" ht="15"/>
    <row r="930" ht="15"/>
    <row r="931" ht="15"/>
    <row r="932" ht="15"/>
    <row r="933" ht="15"/>
    <row r="934" ht="15"/>
    <row r="940" ht="15"/>
    <row r="941" ht="15"/>
    <row r="942" ht="15"/>
    <row r="943" ht="15"/>
    <row r="944" ht="15"/>
    <row r="945" ht="15"/>
    <row r="946"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7" ht="15"/>
    <row r="998" ht="15"/>
    <row r="1004" ht="15"/>
    <row r="1005" ht="15"/>
    <row r="1007" ht="15"/>
    <row r="1008" ht="15"/>
    <row r="1009" ht="15"/>
    <row r="1010" ht="15"/>
    <row r="1011" ht="15"/>
    <row r="1012" ht="15"/>
    <row r="1013" ht="15"/>
    <row r="1015" ht="15"/>
    <row r="1016" ht="15"/>
    <row r="1017"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6" ht="15"/>
    <row r="1087" ht="15"/>
    <row r="1088" ht="15"/>
    <row r="1089" ht="15"/>
    <row r="1090" ht="15"/>
    <row r="1091" ht="15"/>
    <row r="1092" ht="15"/>
    <row r="1093" ht="15"/>
    <row r="1094" ht="15"/>
    <row r="1095" ht="15"/>
    <row r="1096" ht="15"/>
    <row r="1097" ht="15"/>
    <row r="1098" ht="15"/>
    <row r="1099" ht="15"/>
    <row r="1101" ht="15"/>
    <row r="1102" ht="15"/>
    <row r="1103" ht="15"/>
    <row r="1104" ht="15"/>
    <row r="1105" ht="15"/>
    <row r="1106" ht="15"/>
    <row r="1107" ht="15"/>
    <row r="1108" ht="15"/>
    <row r="1109" ht="15"/>
    <row r="1110" ht="15"/>
    <row r="1111" ht="15"/>
    <row r="1112" ht="15"/>
    <row r="1115" ht="15"/>
    <row r="1116" ht="15"/>
    <row r="1117" ht="15"/>
    <row r="1118" ht="15"/>
    <row r="1119" ht="15"/>
    <row r="1120" ht="15"/>
    <row r="1121" ht="15"/>
    <row r="1123" ht="15"/>
    <row r="1124" ht="15"/>
    <row r="1125" ht="15"/>
    <row r="1126" ht="15"/>
    <row r="1127" ht="15"/>
    <row r="1128" ht="15"/>
    <row r="1129" ht="15"/>
    <row r="1130" ht="15"/>
    <row r="1131" ht="15"/>
    <row r="1132" ht="15"/>
    <row r="1133" ht="15"/>
    <row r="1135" ht="15"/>
    <row r="1136" ht="15"/>
    <row r="1137" ht="15"/>
    <row r="1138" ht="15"/>
    <row r="1139" ht="15"/>
    <row r="1140" ht="15"/>
    <row r="1141" ht="15"/>
    <row r="1142" ht="15"/>
    <row r="1143" ht="15"/>
    <row r="1144" ht="15"/>
    <row r="1152" ht="15"/>
    <row r="1153" ht="15"/>
    <row r="1156" ht="15"/>
    <row r="1157" ht="15"/>
    <row r="1158" ht="15"/>
    <row r="1159" ht="15"/>
    <row r="1160" ht="15"/>
    <row r="1161" ht="15"/>
    <row r="1162" ht="15"/>
    <row r="1163" ht="15"/>
    <row r="1166" ht="15"/>
    <row r="1167" ht="15"/>
    <row r="1168" ht="15"/>
    <row r="1169" ht="15"/>
    <row r="1170" ht="15"/>
    <row r="1171" ht="15"/>
    <row r="1172" ht="15"/>
    <row r="1173" ht="15"/>
    <row r="1174" ht="15"/>
    <row r="1175" ht="15"/>
    <row r="1176" ht="15"/>
    <row r="1177" ht="15"/>
    <row r="1179" ht="15"/>
    <row r="1180" ht="15"/>
    <row r="1181" ht="15"/>
    <row r="1184" ht="15"/>
    <row r="1186" ht="15"/>
    <row r="1188" ht="15"/>
    <row r="1191" ht="15"/>
    <row r="1192" ht="15"/>
    <row r="1193" ht="15"/>
    <row r="1195" ht="15"/>
    <row r="1197" ht="15"/>
    <row r="1198" ht="15"/>
    <row r="1199" ht="15"/>
    <row r="1200" ht="15"/>
    <row r="1201" ht="15"/>
    <row r="1203" ht="15"/>
    <row r="1204" ht="15"/>
    <row r="1205" ht="15"/>
    <row r="1206" ht="15"/>
    <row r="1208" ht="15"/>
    <row r="1210" ht="15"/>
    <row r="1211" ht="15"/>
    <row r="1213" ht="15"/>
    <row r="1214" ht="15"/>
    <row r="1215" ht="15"/>
    <row r="1216" ht="15"/>
    <row r="1218" ht="15"/>
    <row r="1220" ht="15"/>
    <row r="1221" ht="15"/>
    <row r="1222" ht="15"/>
    <row r="1223" ht="15"/>
    <row r="1225" ht="15"/>
    <row r="1226" ht="15"/>
    <row r="1227" ht="15"/>
    <row r="1228" ht="15"/>
    <row r="1229" ht="15"/>
    <row r="1230" ht="15"/>
    <row r="1231" ht="15"/>
    <row r="1234" ht="15"/>
    <row r="1236" ht="15"/>
    <row r="1237" ht="15"/>
    <row r="1238" ht="15"/>
    <row r="1239" ht="15"/>
    <row r="1240" ht="15"/>
    <row r="1241" ht="15"/>
    <row r="1242" ht="15"/>
    <row r="1243" ht="15"/>
    <row r="1246" ht="15"/>
    <row r="1247" ht="15"/>
    <row r="1249" ht="15"/>
    <row r="1251" ht="15"/>
    <row r="1252" ht="15"/>
    <row r="1253" ht="15"/>
    <row r="1254" ht="15"/>
    <row r="1255" ht="15"/>
    <row r="1259" ht="15"/>
    <row r="1260" ht="15"/>
    <row r="1262" ht="15"/>
    <row r="1263" ht="15"/>
    <row r="1266" ht="15"/>
    <row r="1267" ht="15"/>
    <row r="1271" ht="15"/>
    <row r="1278" ht="15"/>
    <row r="1280" ht="15"/>
    <row r="1281" ht="15"/>
  </sheetData>
  <dataValidations count="2">
    <dataValidation allowBlank="1" showInputMessage="1" showErrorMessage="1" sqref="E1" xr:uid="{920C6338-E771-4DAE-8C89-92A9093EA4DE}"/>
    <dataValidation type="list" allowBlank="1" showInputMessage="1" showErrorMessage="1" sqref="E2:E39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30"/>
  <sheetViews>
    <sheetView tabSelected="1" workbookViewId="0">
      <selection activeCell="D4" sqref="D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63" customHeight="1">
      <c r="A2" s="104" t="s">
        <v>39133</v>
      </c>
      <c r="B2" s="103" t="str">
        <f>IFERROR(VLOOKUP(D2,DB!A:K,11,0),"")</f>
        <v>R6</v>
      </c>
      <c r="C2" s="105">
        <v>13</v>
      </c>
      <c r="D2" s="103" t="s">
        <v>32256</v>
      </c>
      <c r="E2" s="106" t="s">
        <v>39134</v>
      </c>
      <c r="F2" s="107">
        <v>45962.338877314818</v>
      </c>
      <c r="G2" s="77">
        <f ca="1">IFERROR(NOW()-F2,"-")</f>
        <v>3.0012384253495838E-2</v>
      </c>
      <c r="H2" s="107">
        <v>45962.328819444447</v>
      </c>
      <c r="I2" s="103" t="str">
        <f>IFERROR(VLOOKUP(D2,DB!A:F,6,0),"")</f>
        <v>SCECO</v>
      </c>
      <c r="J2" s="102" t="str">
        <f>IFERROR(VLOOKUP(D2,DB!A:G,7,0),"")</f>
        <v>Dead</v>
      </c>
      <c r="K2" s="108" t="s">
        <v>39135</v>
      </c>
      <c r="L2" s="109" t="str">
        <f>IFERROR(VLOOKUP(D2,DB!A:I,9,0),"")</f>
        <v>Latis</v>
      </c>
    </row>
    <row r="3" spans="1:16383" ht="31.5" customHeight="1">
      <c r="A3" s="104"/>
      <c r="B3" s="103" t="str">
        <f>IFERROR(VLOOKUP(D3,DB!A:K,11,0),"")</f>
        <v/>
      </c>
      <c r="C3" s="105"/>
      <c r="D3" s="103"/>
      <c r="E3" s="106"/>
      <c r="F3" s="107"/>
      <c r="G3" s="77">
        <f ca="1">IFERROR(NOW()-F3,"-")</f>
        <v>45962.368889699072</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45962.368889699072</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45962.368889699072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45962.368889699072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45962.368889699072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45962.368889699072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45962.368889699072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45962.368889699072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45962.368889699072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45962.368889699072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45962.368889699072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45962.368889699072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45962.368889699072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45962.368889699072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45962.368889699072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45962.368889699072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45962.368889699072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45962.368889699072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45962.368889699072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45962.368889699072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45962.368889699072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45962.368889699072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45962.368889699072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45962.368889699072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45962.368889699072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45962.368889699072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45962.368889699072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45962.368889699072</v>
      </c>
      <c r="H30" s="107"/>
      <c r="I30" s="103" t="str">
        <f>IFERROR(VLOOKUP(D30,DB!A:F,6,0),"")</f>
        <v/>
      </c>
      <c r="J30" s="102" t="str">
        <f>IFERROR(VLOOKUP(D30,DB!A:G,7,0),"")</f>
        <v/>
      </c>
      <c r="K30" s="108"/>
      <c r="L30" s="109" t="str">
        <f>IFERROR(VLOOKUP(D30,DB!A:I,9,0),"")</f>
        <v/>
      </c>
    </row>
  </sheetData>
  <dataValidations count="2">
    <dataValidation allowBlank="1" showInputMessage="1" showErrorMessage="1" sqref="E1" xr:uid="{380493DB-286A-4683-AF55-C78F04945A49}"/>
    <dataValidation type="list" allowBlank="1" showInputMessage="1" showErrorMessage="1" sqref="E2:E3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2025-11-01T05:52:03Z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